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10455" tabRatio="914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<sst xmlns="http://schemas.openxmlformats.org/spreadsheetml/2006/main" count="337" uniqueCount="133">
  <si>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</si>
  <si>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</si>
  <si>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2007 г. № 112н</t>
  </si>
  <si>
    <t>УТВЕРЖДАЮ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</si>
  <si>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</si>
  <si>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</si>
  <si>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</si>
  <si>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</si>
  <si>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«</t>
  </si>
  <si>
    <t>»</t>
  </si>
  <si>
    <t>20</t>
  </si>
  <si>
    <t>г.</t>
  </si>
  <si>
    <t>КОДЫ</t>
  </si>
  <si>
    <t>Форма по ОКУД</t>
  </si>
  <si>
    <t>0501012</t>
  </si>
  <si>
    <t>от «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</si>
  <si>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</si>
  <si>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</si>
  <si>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</si>
  <si>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</si>
  <si>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</si>
  <si>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</si>
  <si>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</si>
  <si>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по ОКАТО</t>
  </si>
  <si>
    <t>Единица измерения: руб.</t>
  </si>
  <si>
    <t>по ОКЕИ</t>
  </si>
  <si>
    <t>по ОКВ</t>
  </si>
  <si>
    <t>(наименование иностранной валюты)</t>
  </si>
  <si>
    <t>Наименование показателя</t>
  </si>
  <si>
    <t>Код</t>
  </si>
  <si>
    <t>Код по бюджетной классификации Российской Федерации</t>
  </si>
  <si>
    <t>Сумма</t>
  </si>
  <si>
    <t>строки</t>
  </si>
  <si>
    <t>раздела</t>
  </si>
  <si>
    <t>подраздела</t>
  </si>
  <si>
    <t>целевой статьи</t>
  </si>
  <si>
    <t>вида</t>
  </si>
  <si>
    <t>КОСГУ</t>
  </si>
  <si>
    <t>код аналитического</t>
  </si>
  <si>
    <t>в рублях</t>
  </si>
  <si>
    <t>в валюте</t>
  </si>
  <si>
    <t>расходов</t>
  </si>
  <si>
    <t>показателя*</t>
  </si>
  <si>
    <t>Начисления на оплату труда</t>
  </si>
  <si>
    <t>Услуги связи</t>
  </si>
  <si>
    <t>Прочие расходы</t>
  </si>
  <si>
    <t>Руководитель учреждения</t>
  </si>
  <si>
    <t>(уполномоченное лицо)</t>
  </si>
  <si>
    <t>Номер страницы</t>
  </si>
  <si>
    <t>(должность)</t>
  </si>
  <si>
    <t>Всего страниц</t>
  </si>
  <si>
    <t>Руководитель планово-</t>
  </si>
  <si>
    <t>финансовой службы</t>
  </si>
  <si>
    <t>Исполнитель</t>
  </si>
  <si>
    <t>(телефон)</t>
  </si>
  <si>
    <t>Заработная плата</t>
  </si>
  <si>
    <t>Главный бухгалтер</t>
  </si>
  <si>
    <t>Начисления на выплаты по оплате труда</t>
  </si>
  <si>
    <t>Прочие работы,услуги</t>
  </si>
  <si>
    <t>Работы,услуги по содержанию имущества</t>
  </si>
  <si>
    <t>643</t>
  </si>
  <si>
    <t>244</t>
  </si>
  <si>
    <t>111</t>
  </si>
  <si>
    <t>211</t>
  </si>
  <si>
    <t>213</t>
  </si>
  <si>
    <t>221</t>
  </si>
  <si>
    <t>223</t>
  </si>
  <si>
    <t>225</t>
  </si>
  <si>
    <t>226</t>
  </si>
  <si>
    <t>Коммунальные услуги</t>
  </si>
  <si>
    <t>290</t>
  </si>
  <si>
    <t>310</t>
  </si>
  <si>
    <t>340</t>
  </si>
  <si>
    <t>212</t>
  </si>
  <si>
    <t>Прочие выплаты</t>
  </si>
  <si>
    <t>25405301</t>
  </si>
  <si>
    <t>10621</t>
  </si>
  <si>
    <t>10601</t>
  </si>
  <si>
    <t>МДОУ Новочеремшанскийский детский сад "Дубочек"</t>
  </si>
  <si>
    <t>Транспортные услуги</t>
  </si>
  <si>
    <t>222</t>
  </si>
  <si>
    <t>Увеличение стоимости основных средств</t>
  </si>
  <si>
    <t>Увеличение стоимости материальных запасов</t>
  </si>
  <si>
    <t>Итого</t>
  </si>
  <si>
    <t>Согласовано</t>
  </si>
  <si>
    <t xml:space="preserve">Наименование бюджета               Бюджет муниципального образования "Новомалыклинский район"   </t>
  </si>
  <si>
    <t>Прочие работы, услуги</t>
  </si>
  <si>
    <t>Работы услуги по содержанию имущества</t>
  </si>
  <si>
    <t>Всего</t>
  </si>
  <si>
    <t>декабря</t>
  </si>
  <si>
    <t>119</t>
  </si>
  <si>
    <t>853</t>
  </si>
  <si>
    <t>112</t>
  </si>
  <si>
    <t>5100070410</t>
  </si>
  <si>
    <t>831</t>
  </si>
  <si>
    <t>17</t>
  </si>
  <si>
    <t>2017 г.</t>
  </si>
  <si>
    <t>2017г.</t>
  </si>
  <si>
    <t>17 г.</t>
  </si>
  <si>
    <t>Муниципальное учреждение  Управление образования администрации муниципального образования "Мелекесский район" Ульяновской области</t>
  </si>
  <si>
    <t>И.Н.Саляев</t>
  </si>
  <si>
    <t>31</t>
  </si>
  <si>
    <t xml:space="preserve">Директор Муниципальное казенное общеобразовательное учреждение «Средняя школа № 1 р.п. Новая Майна муниципального образования «Мелекесский район» Ульяновской области» </t>
  </si>
  <si>
    <t xml:space="preserve">       Муниципальное казенное общеобразовательное учреждение «Средняя школа № 1 р.п. Новая Майна муниципального образования «Мелекесский район» Ульяновской области» </t>
  </si>
  <si>
    <t xml:space="preserve">Муниципальное казенное общеобразовательное учреждение «Средняя школа № 1 р.п. Новая Майна муниципального образования «Мелекесский район» Ульяновской области» </t>
  </si>
  <si>
    <t>Директор</t>
  </si>
  <si>
    <t>М.А.Правдина</t>
  </si>
  <si>
    <t>31.12.2017</t>
  </si>
  <si>
    <t>Бюджет муниципального образования "Мелекесский район" Ульяновской области</t>
  </si>
  <si>
    <t>0702</t>
  </si>
  <si>
    <t>573</t>
  </si>
  <si>
    <t>5100071140</t>
  </si>
  <si>
    <t>242</t>
  </si>
  <si>
    <t>5000061035</t>
  </si>
  <si>
    <t>851</t>
  </si>
  <si>
    <t>4310061113</t>
  </si>
  <si>
    <t>360</t>
  </si>
  <si>
    <t>0707</t>
  </si>
  <si>
    <t>5100071180</t>
  </si>
  <si>
    <t>3540061405</t>
  </si>
  <si>
    <t>4330061313</t>
  </si>
  <si>
    <t>5100070440</t>
  </si>
  <si>
    <t>Финансовое обеспечение деятельности общего, среднего и начального образования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</si>
  <si>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</si>
  <si>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Финансовое обеспечение расходов на осуществление выплаты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твердого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</t>
  </si>
  <si>
    <t>Финансовое обеспечение расходов, связанных с выплатой заработной платы работникам муниципальных учреждений (за исключением органов местного самоуправления) муниципальных районов (городских округов) Ульяновской области и уплатой страховых взносов в государственные внебюджетные фонды, оплатой коммунальных услуг и твердого топлива (уголь, дрова) указанными муниципальными учреждениями (за исключением органов местного самоуправления) ( включая погашение кредиторской задолженности)</t>
  </si>
  <si>
    <t>Реализация подпрограммы «Развитие и совершенствование системы гражданской защиты населения, территорий, объектов жизнеобеспечения населения и критически важных объектов от угроз природного техногенного характера, обеспечение пожарной безопасности на территории муниципального образования «Мелекесский район» Ульяновской области на 2017 - 2021 годы»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</si>
  <si>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</si>
  <si>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Реализация подпрограммы «Организация здорового питания в образовательных организациях муниципального образования «Мелекесский район» Ульяновской области на 2017-2021 годы»</t>
  </si>
  <si>
    <t>Реализация подпрограммы «Повышение качества условий образования в образовательных организациях муниципального образования «Мелекесский район» Ульяновской области на 2017-2021годы»</t>
  </si>
  <si>
    <t>Муниципальное  учреждение Управление образования администрации муниципального образования "Мелекесский район"Ульяновской области</t>
  </si>
  <si>
    <t>Начальник Муниципального учреждения  Управление образования администрации муниципального образования "Мелекесский район" Ульяновской области</t>
  </si>
  <si>
    <t>БЮДЖЕТНАЯ СМЕТА НА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</si>
</sst>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 vertical="top"/>
    </xf>
    <xf numFmtId="0" fontId="22" fillId="0" borderId="0" xfId="0" applyNumberFormat="1" applyFont="1" applyBorder="1" applyAlignment="1">
      <alignment horizontal="left" vertical="top"/>
    </xf>
    <xf numFmtId="0" fontId="21" fillId="0" borderId="1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19" fillId="0" borderId="17" xfId="0" applyNumberFormat="1" applyFont="1" applyBorder="1" applyAlignment="1">
      <alignment/>
    </xf>
    <xf numFmtId="0" fontId="25" fillId="0" borderId="1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left"/>
    </xf>
    <xf numFmtId="0" fontId="19" fillId="0" borderId="11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49" fontId="24" fillId="0" borderId="14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19" fillId="0" borderId="22" xfId="0" applyNumberFormat="1" applyFont="1" applyBorder="1" applyAlignment="1">
      <alignment horizontal="left"/>
    </xf>
    <xf numFmtId="0" fontId="19" fillId="0" borderId="17" xfId="0" applyNumberFormat="1" applyFont="1" applyBorder="1" applyAlignment="1">
      <alignment horizontal="left"/>
    </xf>
    <xf numFmtId="0" fontId="19" fillId="0" borderId="23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right"/>
    </xf>
    <xf numFmtId="0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left"/>
    </xf>
    <xf numFmtId="49" fontId="19" fillId="0" borderId="25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left"/>
    </xf>
    <xf numFmtId="49" fontId="19" fillId="0" borderId="26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 wrapText="1"/>
    </xf>
    <xf numFmtId="49" fontId="19" fillId="0" borderId="27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 vertical="top"/>
    </xf>
    <xf numFmtId="0" fontId="19" fillId="0" borderId="12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19" fillId="0" borderId="31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left" vertical="top" wrapText="1"/>
    </xf>
    <xf numFmtId="0" fontId="27" fillId="0" borderId="17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49" fontId="24" fillId="0" borderId="19" xfId="0" applyNumberFormat="1" applyFont="1" applyBorder="1" applyAlignment="1">
      <alignment horizontal="left"/>
    </xf>
    <xf numFmtId="49" fontId="24" fillId="0" borderId="20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4" fontId="24" fillId="0" borderId="19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right"/>
    </xf>
    <xf numFmtId="0" fontId="19" fillId="0" borderId="22" xfId="0" applyNumberFormat="1" applyFont="1" applyBorder="1" applyAlignment="1">
      <alignment horizontal="left" wrapText="1"/>
    </xf>
    <xf numFmtId="0" fontId="19" fillId="0" borderId="17" xfId="0" applyNumberFormat="1" applyFont="1" applyBorder="1" applyAlignment="1">
      <alignment horizontal="left" wrapText="1"/>
    </xf>
    <xf numFmtId="4" fontId="19" fillId="0" borderId="16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center"/>
    </xf>
    <xf numFmtId="0" fontId="19" fillId="0" borderId="32" xfId="0" applyNumberFormat="1" applyFont="1" applyBorder="1" applyAlignment="1">
      <alignment horizontal="left"/>
    </xf>
    <xf numFmtId="0" fontId="19" fillId="0" borderId="33" xfId="0" applyNumberFormat="1" applyFont="1" applyBorder="1" applyAlignment="1">
      <alignment horizontal="left"/>
    </xf>
    <xf numFmtId="0" fontId="19" fillId="0" borderId="34" xfId="0" applyNumberFormat="1" applyFont="1" applyBorder="1" applyAlignment="1">
      <alignment horizontal="left"/>
    </xf>
    <xf numFmtId="0" fontId="19" fillId="0" borderId="14" xfId="0" applyNumberFormat="1" applyFont="1" applyBorder="1" applyAlignment="1">
      <alignment horizontal="left"/>
    </xf>
    <xf numFmtId="0" fontId="19" fillId="0" borderId="15" xfId="0" applyNumberFormat="1" applyFont="1" applyBorder="1" applyAlignment="1">
      <alignment horizontal="left"/>
    </xf>
    <xf numFmtId="0" fontId="19" fillId="0" borderId="16" xfId="0" applyNumberFormat="1" applyFont="1" applyBorder="1" applyAlignment="1">
      <alignment horizontal="left"/>
    </xf>
    <xf numFmtId="0" fontId="24" fillId="0" borderId="11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left" wrapText="1"/>
    </xf>
    <xf numFmtId="0" fontId="26" fillId="0" borderId="15" xfId="0" applyNumberFormat="1" applyFont="1" applyBorder="1" applyAlignment="1">
      <alignment horizontal="left" wrapText="1"/>
    </xf>
    <xf numFmtId="0" fontId="26" fillId="0" borderId="16" xfId="0" applyNumberFormat="1" applyFont="1" applyBorder="1" applyAlignment="1">
      <alignment horizontal="left" wrapText="1"/>
    </xf>
    <xf numFmtId="4" fontId="24" fillId="0" borderId="11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176" fontId="19" fillId="0" borderId="11" xfId="0" applyNumberFormat="1" applyFont="1" applyBorder="1" applyAlignment="1">
      <alignment horizontal="center"/>
    </xf>
    <xf numFmtId="176" fontId="19" fillId="0" borderId="14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left" wrapText="1"/>
    </xf>
    <xf numFmtId="4" fontId="24" fillId="0" borderId="15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0" fontId="28" fillId="0" borderId="14" xfId="0" applyNumberFormat="1" applyFont="1" applyBorder="1" applyAlignment="1">
      <alignment horizontal="left" vertical="center" wrapText="1"/>
    </xf>
    <xf numFmtId="0" fontId="28" fillId="0" borderId="15" xfId="0" applyNumberFormat="1" applyFont="1" applyBorder="1" applyAlignment="1">
      <alignment horizontal="left" vertical="center" wrapText="1"/>
    </xf>
    <xf numFmtId="0" fontId="28" fillId="0" borderId="16" xfId="0" applyNumberFormat="1" applyFont="1" applyBorder="1" applyAlignment="1">
      <alignment horizontal="left" vertical="center" wrapText="1"/>
    </xf>
    <xf numFmtId="2" fontId="19" fillId="0" borderId="14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0" fontId="19" fillId="0" borderId="35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/>
    </xf>
    <xf numFmtId="0" fontId="19" fillId="0" borderId="36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0"/>
  <sheetViews>
    <sheetView tabSelected="1" zoomScale="115" zoomScaleNormal="115" zoomScalePageLayoutView="0" workbookViewId="0" topLeftCell="A4">
      <selection activeCell="S15" sqref="S15:BO15"/>
    </sheetView>
  </sheetViews>
  <sheetFormatPr defaultColWidth="1.37890625" defaultRowHeight="12.75"/>
  <cols>
    <col min="1" max="13" width="1.37890625" style="1" customWidth="1"/>
    <col min="14" max="14" width="2.625" style="1" customWidth="1"/>
    <col min="15" max="15" width="2.375" style="1" customWidth="1"/>
    <col min="16" max="17" width="1.37890625" style="1" customWidth="1"/>
    <col min="18" max="18" width="18.625" style="1" customWidth="1"/>
    <col min="19" max="19" width="0.37109375" style="1" hidden="1" customWidth="1"/>
    <col min="20" max="20" width="1.37890625" style="1" hidden="1" customWidth="1"/>
    <col min="21" max="21" width="1.00390625" style="1" hidden="1" customWidth="1"/>
    <col min="22" max="23" width="1.37890625" style="1" hidden="1" customWidth="1"/>
    <col min="24" max="29" width="1.37890625" style="1" customWidth="1"/>
    <col min="30" max="30" width="1.37890625" style="1" hidden="1" customWidth="1"/>
    <col min="31" max="37" width="1.37890625" style="1" customWidth="1"/>
    <col min="38" max="38" width="0.6171875" style="1" customWidth="1"/>
    <col min="39" max="39" width="1.37890625" style="1" hidden="1" customWidth="1"/>
    <col min="40" max="47" width="1.37890625" style="1" customWidth="1"/>
    <col min="48" max="48" width="2.375" style="1" customWidth="1"/>
    <col min="49" max="53" width="1.37890625" style="1" customWidth="1"/>
    <col min="54" max="54" width="1.12109375" style="1" customWidth="1"/>
    <col min="55" max="56" width="1.37890625" style="1" hidden="1" customWidth="1"/>
    <col min="57" max="61" width="1.37890625" style="1" customWidth="1"/>
    <col min="62" max="62" width="1.12109375" style="1" customWidth="1"/>
    <col min="63" max="64" width="1.37890625" style="1" hidden="1" customWidth="1"/>
    <col min="65" max="69" width="1.37890625" style="1" customWidth="1"/>
    <col min="70" max="70" width="0.875" style="1" customWidth="1"/>
    <col min="71" max="75" width="1.37890625" style="1" hidden="1" customWidth="1"/>
    <col min="76" max="76" width="2.125" style="1" customWidth="1"/>
    <col min="77" max="77" width="2.875" style="1" customWidth="1"/>
    <col min="78" max="92" width="1.37890625" style="1" customWidth="1"/>
    <col min="93" max="93" width="2.375" style="1" customWidth="1"/>
    <col min="94" max="94" width="1.37890625" style="1" hidden="1" customWidth="1"/>
    <col min="95" max="97" width="1.37890625" style="1" customWidth="1"/>
    <col min="98" max="16384" width="1.37890625" style="1" customWidth="1"/>
  </cols>
  <sheetData>
    <row r="1" s="2" customFormat="1" ht="11.25" hidden="1">
      <c r="CS1" s="3" t="s">
        <v>0</v>
      </c>
    </row>
    <row r="2" s="2" customFormat="1" ht="11.25" hidden="1">
      <c r="CS2" s="3" t="s">
        <v>1</v>
      </c>
    </row>
    <row r="3" s="2" customFormat="1" ht="11.25" hidden="1">
      <c r="CS3" s="3" t="s">
        <v>2</v>
      </c>
    </row>
    <row r="4" s="4" customFormat="1" ht="5.25"/>
    <row r="5" spans="1:97" ht="12.75">
      <c r="A5" s="55" t="s">
        <v>84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BF5" s="55" t="s">
        <v>3</v>
      </c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</row>
    <row r="6" spans="1:98" ht="63.75" customHeight="1">
      <c r="A6" s="56" t="s">
        <v>131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BB6" s="25"/>
      <c r="BC6" s="25"/>
      <c r="BD6" s="25"/>
      <c r="BG6" s="56" t="s">
        <v>102</v>
      </c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T6" s="25"/>
    </row>
    <row r="7" spans="1:97" s="5" customFormat="1" ht="12.75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5"/>
      <c r="AK7" s="25"/>
      <c r="AL7" s="25"/>
      <c r="AM7" s="25"/>
      <c r="AN7" s="25"/>
      <c r="BF7" s="27" t="s">
        <v>4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</row>
    <row r="8" spans="1:100" ht="39.75" customHeight="1">
      <c r="A8" s="56" t="s">
        <v>99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U8" s="56" t="s">
        <v>103</v>
      </c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</row>
    <row r="9" spans="1:97" s="5" customFormat="1" ht="12.75" customHeight="1">
      <c r="A9" s="57" t="s">
        <v>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BF9" s="57" t="s">
        <v>5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</row>
    <row r="10" spans="1:97" ht="12.75">
      <c r="A10" s="25"/>
      <c r="B10" s="58" t="s">
        <v>100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V10" s="59" t="s">
        <v>106</v>
      </c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</row>
    <row r="11" spans="1:97" s="5" customFormat="1" ht="9" customHeight="1">
      <c r="A11" s="6"/>
      <c r="B11" s="57" t="s">
        <v>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R11" s="57" t="s">
        <v>7</v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BF11" s="57" t="s">
        <v>6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V11" s="57" t="s">
        <v>7</v>
      </c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</row>
    <row r="12" spans="1:83" ht="12.75">
      <c r="A12" s="25"/>
      <c r="B12" s="6" t="s">
        <v>8</v>
      </c>
      <c r="C12" s="60" t="s">
        <v>101</v>
      </c>
      <c r="D12" s="60"/>
      <c r="E12" s="60"/>
      <c r="F12" s="7" t="s">
        <v>9</v>
      </c>
      <c r="G12" s="59" t="s">
        <v>89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8"/>
      <c r="Y12" s="37" t="s">
        <v>97</v>
      </c>
      <c r="Z12" s="37"/>
      <c r="AA12" s="7"/>
      <c r="BF12" s="6" t="s">
        <v>8</v>
      </c>
      <c r="BG12" s="60" t="s">
        <v>101</v>
      </c>
      <c r="BH12" s="60"/>
      <c r="BI12" s="60"/>
      <c r="BJ12" s="7" t="s">
        <v>9</v>
      </c>
      <c r="BK12" s="59" t="s">
        <v>89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B12" s="8" t="s">
        <v>10</v>
      </c>
      <c r="CC12" s="61" t="s">
        <v>95</v>
      </c>
      <c r="CD12" s="61"/>
      <c r="CE12" s="7" t="s">
        <v>11</v>
      </c>
    </row>
    <row r="13" spans="1:83" s="4" customFormat="1" ht="10.5" customHeight="1">
      <c r="A13" s="9"/>
      <c r="E13" s="10"/>
      <c r="W13" s="11"/>
      <c r="X13" s="12"/>
      <c r="Y13" s="12"/>
      <c r="Z13" s="10"/>
      <c r="BF13" s="9"/>
      <c r="BJ13" s="10"/>
      <c r="CB13" s="11"/>
      <c r="CC13" s="12"/>
      <c r="CD13" s="12"/>
      <c r="CE13" s="10"/>
    </row>
    <row r="14" spans="67:97" ht="13.5" thickBot="1">
      <c r="BO14" s="7"/>
      <c r="CH14" s="62" t="s">
        <v>12</v>
      </c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</row>
    <row r="15" spans="19:97" ht="18.75">
      <c r="S15" s="63" t="s">
        <v>132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Y15" s="6"/>
      <c r="CA15" s="7"/>
      <c r="CF15" s="6" t="s">
        <v>13</v>
      </c>
      <c r="CH15" s="64" t="s">
        <v>14</v>
      </c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</row>
    <row r="16" spans="15:97" ht="12.75">
      <c r="O16" s="13"/>
      <c r="AF16" s="6" t="s">
        <v>15</v>
      </c>
      <c r="AG16" s="60" t="s">
        <v>101</v>
      </c>
      <c r="AH16" s="60"/>
      <c r="AI16" s="60"/>
      <c r="AJ16" s="7" t="s">
        <v>9</v>
      </c>
      <c r="AK16" s="59" t="s">
        <v>89</v>
      </c>
      <c r="AL16" s="59"/>
      <c r="AM16" s="59"/>
      <c r="AN16" s="59"/>
      <c r="AO16" s="59"/>
      <c r="AP16" s="59"/>
      <c r="AQ16" s="59"/>
      <c r="AR16" s="59"/>
      <c r="AS16" s="59"/>
      <c r="AT16" s="59"/>
      <c r="AV16" s="8" t="s">
        <v>10</v>
      </c>
      <c r="AW16" s="65" t="s">
        <v>98</v>
      </c>
      <c r="AX16" s="65"/>
      <c r="AY16" s="65"/>
      <c r="BT16" s="8"/>
      <c r="BU16" s="14"/>
      <c r="BV16" s="14"/>
      <c r="BW16" s="7"/>
      <c r="CF16" s="6" t="s">
        <v>16</v>
      </c>
      <c r="CH16" s="66" t="s">
        <v>107</v>
      </c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</row>
    <row r="17" spans="15:97" ht="12.75">
      <c r="O17" s="13"/>
      <c r="BT17" s="8"/>
      <c r="BU17" s="14"/>
      <c r="BV17" s="14"/>
      <c r="BW17" s="7"/>
      <c r="CF17" s="6" t="s">
        <v>17</v>
      </c>
      <c r="CH17" s="66" t="s">
        <v>75</v>
      </c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</row>
    <row r="18" spans="1:97" ht="44.25" customHeight="1">
      <c r="A18" s="7" t="s">
        <v>18</v>
      </c>
      <c r="O18" s="13"/>
      <c r="S18" s="26" t="s">
        <v>78</v>
      </c>
      <c r="T18" s="26"/>
      <c r="U18" s="26"/>
      <c r="V18" s="26"/>
      <c r="W18" s="26"/>
      <c r="X18" s="67" t="s">
        <v>104</v>
      </c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26"/>
      <c r="BO18" s="26"/>
      <c r="BP18" s="26"/>
      <c r="BQ18" s="26"/>
      <c r="BR18" s="26"/>
      <c r="BT18" s="8"/>
      <c r="BU18" s="14"/>
      <c r="BV18" s="14"/>
      <c r="BW18" s="7"/>
      <c r="CF18" s="6" t="s">
        <v>19</v>
      </c>
      <c r="CH18" s="68" t="s">
        <v>76</v>
      </c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</row>
    <row r="19" spans="1:97" ht="42" customHeight="1">
      <c r="A19" s="7" t="s">
        <v>20</v>
      </c>
      <c r="O19" s="13"/>
      <c r="S19" s="28" t="s">
        <v>78</v>
      </c>
      <c r="T19" s="28"/>
      <c r="U19" s="28"/>
      <c r="V19" s="28"/>
      <c r="W19" s="28"/>
      <c r="X19" s="69" t="s">
        <v>104</v>
      </c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28"/>
      <c r="BL19" s="28"/>
      <c r="BM19" s="28"/>
      <c r="BN19" s="28"/>
      <c r="BO19" s="28"/>
      <c r="BP19" s="28"/>
      <c r="BQ19" s="28"/>
      <c r="BR19" s="28"/>
      <c r="BT19" s="8"/>
      <c r="BU19" s="14"/>
      <c r="BV19" s="14"/>
      <c r="BW19" s="7"/>
      <c r="CF19" s="6" t="s">
        <v>19</v>
      </c>
      <c r="CH19" s="70" t="s">
        <v>77</v>
      </c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</row>
    <row r="20" spans="1:97" ht="38.25" customHeight="1">
      <c r="A20" s="7" t="s">
        <v>21</v>
      </c>
      <c r="O20" s="13"/>
      <c r="S20" s="56" t="s">
        <v>130</v>
      </c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T20" s="8"/>
      <c r="BU20" s="14"/>
      <c r="BV20" s="14"/>
      <c r="BW20" s="7"/>
      <c r="CF20" s="6" t="s">
        <v>22</v>
      </c>
      <c r="CH20" s="66" t="s">
        <v>110</v>
      </c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</row>
    <row r="21" spans="1:97" ht="12.75">
      <c r="A21" s="7" t="s">
        <v>85</v>
      </c>
      <c r="O21" s="71" t="s">
        <v>108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T21" s="8"/>
      <c r="BU21" s="14"/>
      <c r="BV21" s="14"/>
      <c r="BW21" s="7"/>
      <c r="CF21" s="6" t="s">
        <v>23</v>
      </c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</row>
    <row r="22" spans="1:97" ht="12.75">
      <c r="A22" s="7" t="s">
        <v>24</v>
      </c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T22" s="8"/>
      <c r="BU22" s="14"/>
      <c r="BV22" s="14"/>
      <c r="BW22" s="7"/>
      <c r="CF22" s="6" t="s">
        <v>25</v>
      </c>
      <c r="CH22" s="66" t="s">
        <v>60</v>
      </c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</row>
    <row r="23" spans="1:97" ht="15" customHeight="1" thickBot="1">
      <c r="A23" s="7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CF23" s="6" t="s">
        <v>26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</row>
    <row r="24" spans="15:39" s="5" customFormat="1" ht="10.5" customHeight="1">
      <c r="O24" s="75" t="s">
        <v>27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</row>
    <row r="25" s="4" customFormat="1" ht="9.75" customHeight="1"/>
    <row r="26" spans="1:97" ht="12.75">
      <c r="A26" s="76" t="s">
        <v>28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 t="s">
        <v>29</v>
      </c>
      <c r="T26" s="76"/>
      <c r="U26" s="76"/>
      <c r="V26" s="76"/>
      <c r="W26" s="76"/>
      <c r="X26" s="77" t="s">
        <v>30</v>
      </c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 t="s">
        <v>31</v>
      </c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</row>
    <row r="27" spans="1:97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 t="s">
        <v>32</v>
      </c>
      <c r="T27" s="78"/>
      <c r="U27" s="78"/>
      <c r="V27" s="78"/>
      <c r="W27" s="78"/>
      <c r="X27" s="79" t="s">
        <v>33</v>
      </c>
      <c r="Y27" s="79"/>
      <c r="Z27" s="79"/>
      <c r="AA27" s="79"/>
      <c r="AB27" s="79"/>
      <c r="AC27" s="79"/>
      <c r="AD27" s="79"/>
      <c r="AE27" s="79"/>
      <c r="AF27" s="79" t="s">
        <v>34</v>
      </c>
      <c r="AG27" s="79"/>
      <c r="AH27" s="79"/>
      <c r="AI27" s="79"/>
      <c r="AJ27" s="79"/>
      <c r="AK27" s="79"/>
      <c r="AL27" s="79"/>
      <c r="AM27" s="79"/>
      <c r="AN27" s="79" t="s">
        <v>35</v>
      </c>
      <c r="AO27" s="79"/>
      <c r="AP27" s="79"/>
      <c r="AQ27" s="79"/>
      <c r="AR27" s="79"/>
      <c r="AS27" s="79"/>
      <c r="AT27" s="79"/>
      <c r="AU27" s="79"/>
      <c r="AV27" s="79"/>
      <c r="AW27" s="79" t="s">
        <v>36</v>
      </c>
      <c r="AX27" s="79"/>
      <c r="AY27" s="79"/>
      <c r="AZ27" s="79"/>
      <c r="BA27" s="79"/>
      <c r="BB27" s="79"/>
      <c r="BC27" s="79"/>
      <c r="BD27" s="79"/>
      <c r="BE27" s="79" t="s">
        <v>37</v>
      </c>
      <c r="BF27" s="79"/>
      <c r="BG27" s="79"/>
      <c r="BH27" s="79"/>
      <c r="BI27" s="79"/>
      <c r="BJ27" s="79"/>
      <c r="BK27" s="79"/>
      <c r="BL27" s="79"/>
      <c r="BM27" s="79" t="s">
        <v>38</v>
      </c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 t="s">
        <v>39</v>
      </c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8" t="s">
        <v>40</v>
      </c>
      <c r="CJ27" s="78"/>
      <c r="CK27" s="78"/>
      <c r="CL27" s="78"/>
      <c r="CM27" s="78"/>
      <c r="CN27" s="78"/>
      <c r="CO27" s="78"/>
      <c r="CP27" s="78"/>
      <c r="CQ27" s="78"/>
      <c r="CR27" s="78"/>
      <c r="CS27" s="78"/>
    </row>
    <row r="28" spans="1:97" ht="13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 t="s">
        <v>41</v>
      </c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 t="s">
        <v>42</v>
      </c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</row>
    <row r="29" spans="1:97" ht="12.75">
      <c r="A29" s="80">
        <v>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1">
        <v>2</v>
      </c>
      <c r="T29" s="81"/>
      <c r="U29" s="81"/>
      <c r="V29" s="81"/>
      <c r="W29" s="81"/>
      <c r="X29" s="81">
        <v>3</v>
      </c>
      <c r="Y29" s="81"/>
      <c r="Z29" s="81"/>
      <c r="AA29" s="81"/>
      <c r="AB29" s="81"/>
      <c r="AC29" s="81"/>
      <c r="AD29" s="81"/>
      <c r="AE29" s="81"/>
      <c r="AF29" s="81">
        <v>4</v>
      </c>
      <c r="AG29" s="81"/>
      <c r="AH29" s="81"/>
      <c r="AI29" s="81"/>
      <c r="AJ29" s="81"/>
      <c r="AK29" s="81"/>
      <c r="AL29" s="81"/>
      <c r="AM29" s="81"/>
      <c r="AN29" s="81">
        <v>5</v>
      </c>
      <c r="AO29" s="81"/>
      <c r="AP29" s="81"/>
      <c r="AQ29" s="81"/>
      <c r="AR29" s="81"/>
      <c r="AS29" s="81"/>
      <c r="AT29" s="81"/>
      <c r="AU29" s="81"/>
      <c r="AV29" s="81"/>
      <c r="AW29" s="81">
        <v>6</v>
      </c>
      <c r="AX29" s="81"/>
      <c r="AY29" s="81"/>
      <c r="AZ29" s="81"/>
      <c r="BA29" s="81"/>
      <c r="BB29" s="81"/>
      <c r="BC29" s="81"/>
      <c r="BD29" s="81"/>
      <c r="BE29" s="81">
        <v>7</v>
      </c>
      <c r="BF29" s="81"/>
      <c r="BG29" s="81"/>
      <c r="BH29" s="81"/>
      <c r="BI29" s="81"/>
      <c r="BJ29" s="81"/>
      <c r="BK29" s="81"/>
      <c r="BL29" s="81"/>
      <c r="BM29" s="81">
        <v>8</v>
      </c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>
        <v>9</v>
      </c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4">
        <v>10</v>
      </c>
      <c r="CJ29" s="84"/>
      <c r="CK29" s="84"/>
      <c r="CL29" s="84"/>
      <c r="CM29" s="84"/>
      <c r="CN29" s="84"/>
      <c r="CO29" s="84"/>
      <c r="CP29" s="84"/>
      <c r="CQ29" s="84"/>
      <c r="CR29" s="84"/>
      <c r="CS29" s="84"/>
    </row>
    <row r="30" spans="1:97" ht="1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82"/>
      <c r="S30" s="29"/>
      <c r="T30" s="30"/>
      <c r="U30" s="30"/>
      <c r="V30" s="30"/>
      <c r="W30" s="30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31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31"/>
      <c r="BD30" s="31"/>
      <c r="BE30" s="83"/>
      <c r="BF30" s="83"/>
      <c r="BG30" s="83"/>
      <c r="BH30" s="83"/>
      <c r="BI30" s="83"/>
      <c r="BJ30" s="83"/>
      <c r="BK30" s="31"/>
      <c r="BL30" s="31"/>
      <c r="BM30" s="83"/>
      <c r="BN30" s="83"/>
      <c r="BO30" s="83"/>
      <c r="BP30" s="83"/>
      <c r="BQ30" s="83"/>
      <c r="BR30" s="83"/>
      <c r="BS30" s="31"/>
      <c r="BT30" s="31"/>
      <c r="BU30" s="31"/>
      <c r="BV30" s="31"/>
      <c r="BW30" s="31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</row>
    <row r="31" spans="1:97" ht="33.75" customHeight="1">
      <c r="A31" s="85" t="s">
        <v>122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7"/>
      <c r="S31" s="88"/>
      <c r="T31" s="89"/>
      <c r="U31" s="90"/>
      <c r="V31" s="20"/>
      <c r="W31" s="20"/>
      <c r="X31" s="47" t="s">
        <v>110</v>
      </c>
      <c r="Y31" s="48"/>
      <c r="Z31" s="48"/>
      <c r="AA31" s="48"/>
      <c r="AB31" s="48"/>
      <c r="AC31" s="48"/>
      <c r="AD31" s="48"/>
      <c r="AE31" s="49"/>
      <c r="AF31" s="47" t="s">
        <v>109</v>
      </c>
      <c r="AG31" s="48"/>
      <c r="AH31" s="48"/>
      <c r="AI31" s="48"/>
      <c r="AJ31" s="48"/>
      <c r="AK31" s="48"/>
      <c r="AL31" s="48"/>
      <c r="AM31" s="49"/>
      <c r="AN31" s="47" t="s">
        <v>113</v>
      </c>
      <c r="AO31" s="48"/>
      <c r="AP31" s="48"/>
      <c r="AQ31" s="48"/>
      <c r="AR31" s="48"/>
      <c r="AS31" s="48"/>
      <c r="AT31" s="48"/>
      <c r="AU31" s="48"/>
      <c r="AV31" s="48"/>
      <c r="AW31" s="47"/>
      <c r="AX31" s="48"/>
      <c r="AY31" s="48"/>
      <c r="AZ31" s="48"/>
      <c r="BA31" s="48"/>
      <c r="BB31" s="48"/>
      <c r="BC31" s="48"/>
      <c r="BD31" s="49"/>
      <c r="BE31" s="47"/>
      <c r="BF31" s="48"/>
      <c r="BG31" s="48"/>
      <c r="BH31" s="48"/>
      <c r="BI31" s="48"/>
      <c r="BJ31" s="48"/>
      <c r="BK31" s="48"/>
      <c r="BL31" s="49"/>
      <c r="BM31" s="47"/>
      <c r="BN31" s="48"/>
      <c r="BO31" s="48"/>
      <c r="BP31" s="48"/>
      <c r="BQ31" s="48"/>
      <c r="BR31" s="48"/>
      <c r="BS31" s="48"/>
      <c r="BT31" s="49"/>
      <c r="BU31" s="21"/>
      <c r="BV31" s="21"/>
      <c r="BW31" s="21"/>
      <c r="BX31" s="91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</row>
    <row r="32" spans="1:97" ht="12.75">
      <c r="A32" s="52" t="s">
        <v>55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0"/>
      <c r="T32" s="50"/>
      <c r="U32" s="50"/>
      <c r="V32" s="50"/>
      <c r="W32" s="50"/>
      <c r="X32" s="47" t="s">
        <v>110</v>
      </c>
      <c r="Y32" s="48"/>
      <c r="Z32" s="48"/>
      <c r="AA32" s="48"/>
      <c r="AB32" s="48"/>
      <c r="AC32" s="48"/>
      <c r="AD32" s="48"/>
      <c r="AE32" s="49"/>
      <c r="AF32" s="47" t="s">
        <v>109</v>
      </c>
      <c r="AG32" s="48"/>
      <c r="AH32" s="48"/>
      <c r="AI32" s="48"/>
      <c r="AJ32" s="48"/>
      <c r="AK32" s="48"/>
      <c r="AL32" s="48"/>
      <c r="AM32" s="49"/>
      <c r="AN32" s="47" t="s">
        <v>113</v>
      </c>
      <c r="AO32" s="48"/>
      <c r="AP32" s="48"/>
      <c r="AQ32" s="48"/>
      <c r="AR32" s="48"/>
      <c r="AS32" s="48"/>
      <c r="AT32" s="48"/>
      <c r="AU32" s="48"/>
      <c r="AV32" s="48"/>
      <c r="AW32" s="50" t="s">
        <v>62</v>
      </c>
      <c r="AX32" s="50"/>
      <c r="AY32" s="50"/>
      <c r="AZ32" s="50"/>
      <c r="BA32" s="50"/>
      <c r="BB32" s="50"/>
      <c r="BC32" s="50"/>
      <c r="BD32" s="50"/>
      <c r="BE32" s="50" t="s">
        <v>63</v>
      </c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1">
        <f>SUM(718870)</f>
        <v>718870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4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41"/>
    </row>
    <row r="33" spans="1:97" ht="15.75" customHeight="1">
      <c r="A33" s="94" t="s">
        <v>57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50"/>
      <c r="T33" s="50"/>
      <c r="U33" s="50"/>
      <c r="V33" s="50"/>
      <c r="W33" s="50"/>
      <c r="X33" s="47" t="s">
        <v>110</v>
      </c>
      <c r="Y33" s="48"/>
      <c r="Z33" s="48"/>
      <c r="AA33" s="48"/>
      <c r="AB33" s="48"/>
      <c r="AC33" s="48"/>
      <c r="AD33" s="48"/>
      <c r="AE33" s="49"/>
      <c r="AF33" s="47" t="s">
        <v>109</v>
      </c>
      <c r="AG33" s="48"/>
      <c r="AH33" s="48"/>
      <c r="AI33" s="48"/>
      <c r="AJ33" s="48"/>
      <c r="AK33" s="48"/>
      <c r="AL33" s="48"/>
      <c r="AM33" s="49"/>
      <c r="AN33" s="47" t="s">
        <v>113</v>
      </c>
      <c r="AO33" s="48"/>
      <c r="AP33" s="48"/>
      <c r="AQ33" s="48"/>
      <c r="AR33" s="48"/>
      <c r="AS33" s="48"/>
      <c r="AT33" s="48"/>
      <c r="AU33" s="48"/>
      <c r="AV33" s="48"/>
      <c r="AW33" s="50" t="s">
        <v>90</v>
      </c>
      <c r="AX33" s="50"/>
      <c r="AY33" s="50"/>
      <c r="AZ33" s="50"/>
      <c r="BA33" s="50"/>
      <c r="BB33" s="50"/>
      <c r="BC33" s="50"/>
      <c r="BD33" s="50"/>
      <c r="BE33" s="50" t="s">
        <v>64</v>
      </c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1">
        <f>SUM(0)</f>
        <v>0</v>
      </c>
      <c r="BY33" s="51"/>
      <c r="BZ33" s="51"/>
      <c r="CA33" s="51"/>
      <c r="CB33" s="51"/>
      <c r="CC33" s="51"/>
      <c r="CD33" s="51"/>
      <c r="CE33" s="51"/>
      <c r="CF33" s="51"/>
      <c r="CG33" s="51"/>
      <c r="CH33" s="4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41"/>
    </row>
    <row r="34" spans="1:97" ht="12.75">
      <c r="A34" s="52" t="s">
        <v>44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0"/>
      <c r="T34" s="50"/>
      <c r="U34" s="50"/>
      <c r="V34" s="50"/>
      <c r="W34" s="50"/>
      <c r="X34" s="47" t="s">
        <v>110</v>
      </c>
      <c r="Y34" s="48"/>
      <c r="Z34" s="48"/>
      <c r="AA34" s="48"/>
      <c r="AB34" s="48"/>
      <c r="AC34" s="48"/>
      <c r="AD34" s="48"/>
      <c r="AE34" s="49"/>
      <c r="AF34" s="47" t="s">
        <v>109</v>
      </c>
      <c r="AG34" s="48"/>
      <c r="AH34" s="48"/>
      <c r="AI34" s="48"/>
      <c r="AJ34" s="48"/>
      <c r="AK34" s="48"/>
      <c r="AL34" s="48"/>
      <c r="AM34" s="49"/>
      <c r="AN34" s="47" t="s">
        <v>113</v>
      </c>
      <c r="AO34" s="48"/>
      <c r="AP34" s="48"/>
      <c r="AQ34" s="48"/>
      <c r="AR34" s="48"/>
      <c r="AS34" s="48"/>
      <c r="AT34" s="48"/>
      <c r="AU34" s="48"/>
      <c r="AV34" s="48"/>
      <c r="AW34" s="50" t="s">
        <v>61</v>
      </c>
      <c r="AX34" s="50"/>
      <c r="AY34" s="50"/>
      <c r="AZ34" s="50"/>
      <c r="BA34" s="50"/>
      <c r="BB34" s="50"/>
      <c r="BC34" s="50"/>
      <c r="BD34" s="50"/>
      <c r="BE34" s="50" t="s">
        <v>65</v>
      </c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1">
        <f>SUM(10800)</f>
        <v>10800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4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41"/>
    </row>
    <row r="35" spans="1:97" ht="12.75">
      <c r="A35" s="52" t="s">
        <v>69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4"/>
      <c r="S35" s="44"/>
      <c r="T35" s="45"/>
      <c r="U35" s="45"/>
      <c r="V35" s="45"/>
      <c r="W35" s="46"/>
      <c r="X35" s="47" t="s">
        <v>110</v>
      </c>
      <c r="Y35" s="48"/>
      <c r="Z35" s="48"/>
      <c r="AA35" s="48"/>
      <c r="AB35" s="48"/>
      <c r="AC35" s="48"/>
      <c r="AD35" s="48"/>
      <c r="AE35" s="49"/>
      <c r="AF35" s="47" t="s">
        <v>109</v>
      </c>
      <c r="AG35" s="48"/>
      <c r="AH35" s="48"/>
      <c r="AI35" s="48"/>
      <c r="AJ35" s="48"/>
      <c r="AK35" s="48"/>
      <c r="AL35" s="48"/>
      <c r="AM35" s="49"/>
      <c r="AN35" s="47" t="s">
        <v>113</v>
      </c>
      <c r="AO35" s="48"/>
      <c r="AP35" s="48"/>
      <c r="AQ35" s="48"/>
      <c r="AR35" s="48"/>
      <c r="AS35" s="48"/>
      <c r="AT35" s="48"/>
      <c r="AU35" s="48"/>
      <c r="AV35" s="48"/>
      <c r="AW35" s="44" t="s">
        <v>61</v>
      </c>
      <c r="AX35" s="45"/>
      <c r="AY35" s="45"/>
      <c r="AZ35" s="45"/>
      <c r="BA35" s="45"/>
      <c r="BB35" s="45"/>
      <c r="BC35" s="45"/>
      <c r="BD35" s="46"/>
      <c r="BE35" s="44" t="s">
        <v>66</v>
      </c>
      <c r="BF35" s="45"/>
      <c r="BG35" s="45"/>
      <c r="BH35" s="45"/>
      <c r="BI35" s="45"/>
      <c r="BJ35" s="45"/>
      <c r="BK35" s="45"/>
      <c r="BL35" s="46"/>
      <c r="BM35" s="44"/>
      <c r="BN35" s="45"/>
      <c r="BO35" s="45"/>
      <c r="BP35" s="45"/>
      <c r="BQ35" s="45"/>
      <c r="BR35" s="45"/>
      <c r="BS35" s="45"/>
      <c r="BT35" s="45"/>
      <c r="BU35" s="45"/>
      <c r="BV35" s="45"/>
      <c r="BW35" s="46"/>
      <c r="BX35" s="41">
        <f>SUM(965110.1)</f>
        <v>965110.1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96"/>
      <c r="CI35" s="41"/>
      <c r="CJ35" s="42"/>
      <c r="CK35" s="42"/>
      <c r="CL35" s="42"/>
      <c r="CM35" s="42"/>
      <c r="CN35" s="42"/>
      <c r="CO35" s="42"/>
      <c r="CP35" s="42"/>
      <c r="CQ35" s="42"/>
      <c r="CR35" s="42"/>
      <c r="CS35" s="42"/>
    </row>
    <row r="36" spans="1:97" ht="12.75">
      <c r="A36" s="52" t="s">
        <v>59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0"/>
      <c r="T36" s="50"/>
      <c r="U36" s="50"/>
      <c r="V36" s="50"/>
      <c r="W36" s="50"/>
      <c r="X36" s="47" t="s">
        <v>110</v>
      </c>
      <c r="Y36" s="48"/>
      <c r="Z36" s="48"/>
      <c r="AA36" s="48"/>
      <c r="AB36" s="48"/>
      <c r="AC36" s="48"/>
      <c r="AD36" s="48"/>
      <c r="AE36" s="49"/>
      <c r="AF36" s="47" t="s">
        <v>109</v>
      </c>
      <c r="AG36" s="48"/>
      <c r="AH36" s="48"/>
      <c r="AI36" s="48"/>
      <c r="AJ36" s="48"/>
      <c r="AK36" s="48"/>
      <c r="AL36" s="48"/>
      <c r="AM36" s="49"/>
      <c r="AN36" s="47" t="s">
        <v>113</v>
      </c>
      <c r="AO36" s="48"/>
      <c r="AP36" s="48"/>
      <c r="AQ36" s="48"/>
      <c r="AR36" s="48"/>
      <c r="AS36" s="48"/>
      <c r="AT36" s="48"/>
      <c r="AU36" s="48"/>
      <c r="AV36" s="48"/>
      <c r="AW36" s="50" t="s">
        <v>61</v>
      </c>
      <c r="AX36" s="50"/>
      <c r="AY36" s="50"/>
      <c r="AZ36" s="50"/>
      <c r="BA36" s="50"/>
      <c r="BB36" s="50"/>
      <c r="BC36" s="50"/>
      <c r="BD36" s="50"/>
      <c r="BE36" s="50" t="s">
        <v>67</v>
      </c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1">
        <f>SUM(43354.95)</f>
        <v>43354.95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4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41"/>
    </row>
    <row r="37" spans="1:97" ht="12.75">
      <c r="A37" s="52" t="s">
        <v>58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0"/>
      <c r="T37" s="50"/>
      <c r="U37" s="50"/>
      <c r="V37" s="50"/>
      <c r="W37" s="50"/>
      <c r="X37" s="47" t="s">
        <v>110</v>
      </c>
      <c r="Y37" s="48"/>
      <c r="Z37" s="48"/>
      <c r="AA37" s="48"/>
      <c r="AB37" s="48"/>
      <c r="AC37" s="48"/>
      <c r="AD37" s="48"/>
      <c r="AE37" s="49"/>
      <c r="AF37" s="47" t="s">
        <v>109</v>
      </c>
      <c r="AG37" s="48"/>
      <c r="AH37" s="48"/>
      <c r="AI37" s="48"/>
      <c r="AJ37" s="48"/>
      <c r="AK37" s="48"/>
      <c r="AL37" s="48"/>
      <c r="AM37" s="49"/>
      <c r="AN37" s="47" t="s">
        <v>113</v>
      </c>
      <c r="AO37" s="48"/>
      <c r="AP37" s="48"/>
      <c r="AQ37" s="48"/>
      <c r="AR37" s="48"/>
      <c r="AS37" s="48"/>
      <c r="AT37" s="48"/>
      <c r="AU37" s="48"/>
      <c r="AV37" s="48"/>
      <c r="AW37" s="50" t="s">
        <v>61</v>
      </c>
      <c r="AX37" s="50"/>
      <c r="AY37" s="50"/>
      <c r="AZ37" s="50"/>
      <c r="BA37" s="50"/>
      <c r="BB37" s="50"/>
      <c r="BC37" s="50"/>
      <c r="BD37" s="50"/>
      <c r="BE37" s="50" t="s">
        <v>68</v>
      </c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1">
        <f>SUM(54506.69)</f>
        <v>54506.69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4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41"/>
    </row>
    <row r="38" spans="1:97" ht="12.75">
      <c r="A38" s="52" t="s">
        <v>45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/>
      <c r="S38" s="44"/>
      <c r="T38" s="45"/>
      <c r="U38" s="45"/>
      <c r="V38" s="45"/>
      <c r="W38" s="46"/>
      <c r="X38" s="47" t="s">
        <v>110</v>
      </c>
      <c r="Y38" s="48"/>
      <c r="Z38" s="48"/>
      <c r="AA38" s="48"/>
      <c r="AB38" s="48"/>
      <c r="AC38" s="48"/>
      <c r="AD38" s="48"/>
      <c r="AE38" s="49"/>
      <c r="AF38" s="47" t="s">
        <v>109</v>
      </c>
      <c r="AG38" s="48"/>
      <c r="AH38" s="48"/>
      <c r="AI38" s="48"/>
      <c r="AJ38" s="48"/>
      <c r="AK38" s="48"/>
      <c r="AL38" s="48"/>
      <c r="AM38" s="49"/>
      <c r="AN38" s="47" t="s">
        <v>113</v>
      </c>
      <c r="AO38" s="48"/>
      <c r="AP38" s="48"/>
      <c r="AQ38" s="48"/>
      <c r="AR38" s="48"/>
      <c r="AS38" s="48"/>
      <c r="AT38" s="48"/>
      <c r="AU38" s="48"/>
      <c r="AV38" s="48"/>
      <c r="AW38" s="44" t="s">
        <v>61</v>
      </c>
      <c r="AX38" s="45"/>
      <c r="AY38" s="45"/>
      <c r="AZ38" s="45"/>
      <c r="BA38" s="45"/>
      <c r="BB38" s="45"/>
      <c r="BC38" s="45"/>
      <c r="BD38" s="46"/>
      <c r="BE38" s="44" t="s">
        <v>70</v>
      </c>
      <c r="BF38" s="45"/>
      <c r="BG38" s="45"/>
      <c r="BH38" s="45"/>
      <c r="BI38" s="45"/>
      <c r="BJ38" s="45"/>
      <c r="BK38" s="45"/>
      <c r="BL38" s="46"/>
      <c r="BM38" s="44"/>
      <c r="BN38" s="45"/>
      <c r="BO38" s="45"/>
      <c r="BP38" s="45"/>
      <c r="BQ38" s="45"/>
      <c r="BR38" s="45"/>
      <c r="BS38" s="45"/>
      <c r="BT38" s="45"/>
      <c r="BU38" s="45"/>
      <c r="BV38" s="45"/>
      <c r="BW38" s="46"/>
      <c r="BX38" s="41">
        <f>SUM(0)</f>
        <v>0</v>
      </c>
      <c r="BY38" s="42"/>
      <c r="BZ38" s="42"/>
      <c r="CA38" s="42"/>
      <c r="CB38" s="42"/>
      <c r="CC38" s="42"/>
      <c r="CD38" s="42"/>
      <c r="CE38" s="42"/>
      <c r="CF38" s="42"/>
      <c r="CG38" s="42"/>
      <c r="CH38" s="96"/>
      <c r="CI38" s="41"/>
      <c r="CJ38" s="42"/>
      <c r="CK38" s="42"/>
      <c r="CL38" s="42"/>
      <c r="CM38" s="42"/>
      <c r="CN38" s="42"/>
      <c r="CO38" s="42"/>
      <c r="CP38" s="42"/>
      <c r="CQ38" s="42"/>
      <c r="CR38" s="42"/>
      <c r="CS38" s="42"/>
    </row>
    <row r="39" spans="1:97" ht="12.75">
      <c r="A39" s="52" t="s">
        <v>45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4"/>
      <c r="S39" s="44"/>
      <c r="T39" s="45"/>
      <c r="U39" s="45"/>
      <c r="V39" s="45"/>
      <c r="W39" s="46"/>
      <c r="X39" s="47" t="s">
        <v>110</v>
      </c>
      <c r="Y39" s="48"/>
      <c r="Z39" s="48"/>
      <c r="AA39" s="48"/>
      <c r="AB39" s="48"/>
      <c r="AC39" s="48"/>
      <c r="AD39" s="48"/>
      <c r="AE39" s="49"/>
      <c r="AF39" s="47" t="s">
        <v>109</v>
      </c>
      <c r="AG39" s="48"/>
      <c r="AH39" s="48"/>
      <c r="AI39" s="48"/>
      <c r="AJ39" s="48"/>
      <c r="AK39" s="48"/>
      <c r="AL39" s="48"/>
      <c r="AM39" s="49"/>
      <c r="AN39" s="47" t="s">
        <v>113</v>
      </c>
      <c r="AO39" s="48"/>
      <c r="AP39" s="48"/>
      <c r="AQ39" s="48"/>
      <c r="AR39" s="48"/>
      <c r="AS39" s="48"/>
      <c r="AT39" s="48"/>
      <c r="AU39" s="48"/>
      <c r="AV39" s="48"/>
      <c r="AW39" s="44" t="s">
        <v>94</v>
      </c>
      <c r="AX39" s="45"/>
      <c r="AY39" s="45"/>
      <c r="AZ39" s="45"/>
      <c r="BA39" s="45"/>
      <c r="BB39" s="45"/>
      <c r="BC39" s="45"/>
      <c r="BD39" s="46"/>
      <c r="BE39" s="44" t="s">
        <v>70</v>
      </c>
      <c r="BF39" s="45"/>
      <c r="BG39" s="45"/>
      <c r="BH39" s="45"/>
      <c r="BI39" s="45"/>
      <c r="BJ39" s="45"/>
      <c r="BK39" s="45"/>
      <c r="BL39" s="46"/>
      <c r="BM39" s="44"/>
      <c r="BN39" s="45"/>
      <c r="BO39" s="45"/>
      <c r="BP39" s="45"/>
      <c r="BQ39" s="45"/>
      <c r="BR39" s="45"/>
      <c r="BS39" s="45"/>
      <c r="BT39" s="45"/>
      <c r="BU39" s="45"/>
      <c r="BV39" s="45"/>
      <c r="BW39" s="46"/>
      <c r="BX39" s="41">
        <f>SUM(28873.7)</f>
        <v>28873.7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96"/>
      <c r="CI39" s="41"/>
      <c r="CJ39" s="42"/>
      <c r="CK39" s="42"/>
      <c r="CL39" s="42"/>
      <c r="CM39" s="42"/>
      <c r="CN39" s="42"/>
      <c r="CO39" s="42"/>
      <c r="CP39" s="42"/>
      <c r="CQ39" s="42"/>
      <c r="CR39" s="42"/>
      <c r="CS39" s="42"/>
    </row>
    <row r="40" spans="1:97" ht="12.75">
      <c r="A40" s="52" t="s">
        <v>45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4"/>
      <c r="S40" s="44"/>
      <c r="T40" s="45"/>
      <c r="U40" s="45"/>
      <c r="V40" s="45"/>
      <c r="W40" s="46"/>
      <c r="X40" s="47" t="s">
        <v>110</v>
      </c>
      <c r="Y40" s="48"/>
      <c r="Z40" s="48"/>
      <c r="AA40" s="48"/>
      <c r="AB40" s="48"/>
      <c r="AC40" s="48"/>
      <c r="AD40" s="48"/>
      <c r="AE40" s="49"/>
      <c r="AF40" s="47" t="s">
        <v>109</v>
      </c>
      <c r="AG40" s="48"/>
      <c r="AH40" s="48"/>
      <c r="AI40" s="48"/>
      <c r="AJ40" s="48"/>
      <c r="AK40" s="48"/>
      <c r="AL40" s="48"/>
      <c r="AM40" s="49"/>
      <c r="AN40" s="47" t="s">
        <v>113</v>
      </c>
      <c r="AO40" s="48"/>
      <c r="AP40" s="48"/>
      <c r="AQ40" s="48"/>
      <c r="AR40" s="48"/>
      <c r="AS40" s="48"/>
      <c r="AT40" s="48"/>
      <c r="AU40" s="48"/>
      <c r="AV40" s="48"/>
      <c r="AW40" s="44" t="s">
        <v>114</v>
      </c>
      <c r="AX40" s="45"/>
      <c r="AY40" s="45"/>
      <c r="AZ40" s="45"/>
      <c r="BA40" s="45"/>
      <c r="BB40" s="45"/>
      <c r="BC40" s="45"/>
      <c r="BD40" s="46"/>
      <c r="BE40" s="44" t="s">
        <v>70</v>
      </c>
      <c r="BF40" s="45"/>
      <c r="BG40" s="45"/>
      <c r="BH40" s="45"/>
      <c r="BI40" s="45"/>
      <c r="BJ40" s="45"/>
      <c r="BK40" s="45"/>
      <c r="BL40" s="46"/>
      <c r="BM40" s="44"/>
      <c r="BN40" s="45"/>
      <c r="BO40" s="45"/>
      <c r="BP40" s="45"/>
      <c r="BQ40" s="45"/>
      <c r="BR40" s="45"/>
      <c r="BS40" s="45"/>
      <c r="BT40" s="45"/>
      <c r="BU40" s="45"/>
      <c r="BV40" s="45"/>
      <c r="BW40" s="46"/>
      <c r="BX40" s="41">
        <f>SUM(5020)</f>
        <v>5020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96"/>
      <c r="CI40" s="41"/>
      <c r="CJ40" s="42"/>
      <c r="CK40" s="42"/>
      <c r="CL40" s="42"/>
      <c r="CM40" s="42"/>
      <c r="CN40" s="42"/>
      <c r="CO40" s="42"/>
      <c r="CP40" s="42"/>
      <c r="CQ40" s="42"/>
      <c r="CR40" s="42"/>
      <c r="CS40" s="42"/>
    </row>
    <row r="41" spans="1:97" ht="12.75">
      <c r="A41" s="99" t="s">
        <v>45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1"/>
      <c r="S41" s="44"/>
      <c r="T41" s="45"/>
      <c r="U41" s="45"/>
      <c r="V41" s="45"/>
      <c r="W41" s="46"/>
      <c r="X41" s="47" t="s">
        <v>110</v>
      </c>
      <c r="Y41" s="48"/>
      <c r="Z41" s="48"/>
      <c r="AA41" s="48"/>
      <c r="AB41" s="48"/>
      <c r="AC41" s="48"/>
      <c r="AD41" s="48"/>
      <c r="AE41" s="49"/>
      <c r="AF41" s="47" t="s">
        <v>109</v>
      </c>
      <c r="AG41" s="48"/>
      <c r="AH41" s="48"/>
      <c r="AI41" s="48"/>
      <c r="AJ41" s="48"/>
      <c r="AK41" s="48"/>
      <c r="AL41" s="48"/>
      <c r="AM41" s="49"/>
      <c r="AN41" s="47" t="s">
        <v>113</v>
      </c>
      <c r="AO41" s="48"/>
      <c r="AP41" s="48"/>
      <c r="AQ41" s="48"/>
      <c r="AR41" s="48"/>
      <c r="AS41" s="48"/>
      <c r="AT41" s="48"/>
      <c r="AU41" s="48"/>
      <c r="AV41" s="48"/>
      <c r="AW41" s="44" t="s">
        <v>91</v>
      </c>
      <c r="AX41" s="45"/>
      <c r="AY41" s="45"/>
      <c r="AZ41" s="45"/>
      <c r="BA41" s="45"/>
      <c r="BB41" s="45"/>
      <c r="BC41" s="45"/>
      <c r="BD41" s="46"/>
      <c r="BE41" s="44" t="s">
        <v>70</v>
      </c>
      <c r="BF41" s="45"/>
      <c r="BG41" s="45"/>
      <c r="BH41" s="45"/>
      <c r="BI41" s="45"/>
      <c r="BJ41" s="45"/>
      <c r="BK41" s="45"/>
      <c r="BL41" s="46"/>
      <c r="BM41" s="44"/>
      <c r="BN41" s="45"/>
      <c r="BO41" s="45"/>
      <c r="BP41" s="45"/>
      <c r="BQ41" s="45"/>
      <c r="BR41" s="45"/>
      <c r="BS41" s="45"/>
      <c r="BT41" s="45"/>
      <c r="BU41" s="45"/>
      <c r="BV41" s="45"/>
      <c r="BW41" s="46"/>
      <c r="BX41" s="41">
        <f>SUM(11832.95)</f>
        <v>11832.95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96"/>
      <c r="CI41" s="41"/>
      <c r="CJ41" s="42"/>
      <c r="CK41" s="42"/>
      <c r="CL41" s="42"/>
      <c r="CM41" s="42"/>
      <c r="CN41" s="42"/>
      <c r="CO41" s="42"/>
      <c r="CP41" s="42"/>
      <c r="CQ41" s="42"/>
      <c r="CR41" s="42"/>
      <c r="CS41" s="42"/>
    </row>
    <row r="42" spans="1:97" ht="17.25" customHeight="1">
      <c r="A42" s="102" t="s">
        <v>81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4"/>
      <c r="S42" s="44"/>
      <c r="T42" s="45"/>
      <c r="U42" s="45"/>
      <c r="V42" s="45"/>
      <c r="W42" s="46"/>
      <c r="X42" s="47" t="s">
        <v>110</v>
      </c>
      <c r="Y42" s="48"/>
      <c r="Z42" s="48"/>
      <c r="AA42" s="48"/>
      <c r="AB42" s="48"/>
      <c r="AC42" s="48"/>
      <c r="AD42" s="48"/>
      <c r="AE42" s="49"/>
      <c r="AF42" s="47" t="s">
        <v>109</v>
      </c>
      <c r="AG42" s="48"/>
      <c r="AH42" s="48"/>
      <c r="AI42" s="48"/>
      <c r="AJ42" s="48"/>
      <c r="AK42" s="48"/>
      <c r="AL42" s="48"/>
      <c r="AM42" s="49"/>
      <c r="AN42" s="47" t="s">
        <v>113</v>
      </c>
      <c r="AO42" s="48"/>
      <c r="AP42" s="48"/>
      <c r="AQ42" s="48"/>
      <c r="AR42" s="48"/>
      <c r="AS42" s="48"/>
      <c r="AT42" s="48"/>
      <c r="AU42" s="48"/>
      <c r="AV42" s="48"/>
      <c r="AW42" s="44" t="s">
        <v>61</v>
      </c>
      <c r="AX42" s="45"/>
      <c r="AY42" s="45"/>
      <c r="AZ42" s="45"/>
      <c r="BA42" s="45"/>
      <c r="BB42" s="45"/>
      <c r="BC42" s="45"/>
      <c r="BD42" s="46"/>
      <c r="BE42" s="44" t="s">
        <v>71</v>
      </c>
      <c r="BF42" s="45"/>
      <c r="BG42" s="45"/>
      <c r="BH42" s="45"/>
      <c r="BI42" s="45"/>
      <c r="BJ42" s="45"/>
      <c r="BK42" s="45"/>
      <c r="BL42" s="46"/>
      <c r="BM42" s="44"/>
      <c r="BN42" s="45"/>
      <c r="BO42" s="45"/>
      <c r="BP42" s="45"/>
      <c r="BQ42" s="45"/>
      <c r="BR42" s="45"/>
      <c r="BS42" s="45"/>
      <c r="BT42" s="45"/>
      <c r="BU42" s="45"/>
      <c r="BV42" s="45"/>
      <c r="BW42" s="46"/>
      <c r="BX42" s="41">
        <f>SUM(236079.1)</f>
        <v>236079.1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96"/>
      <c r="CI42" s="41"/>
      <c r="CJ42" s="42"/>
      <c r="CK42" s="42"/>
      <c r="CL42" s="42"/>
      <c r="CM42" s="42"/>
      <c r="CN42" s="42"/>
      <c r="CO42" s="42"/>
      <c r="CP42" s="42"/>
      <c r="CQ42" s="42"/>
      <c r="CR42" s="42"/>
      <c r="CS42" s="42"/>
    </row>
    <row r="43" spans="1:97" ht="17.25" customHeight="1">
      <c r="A43" s="102" t="s">
        <v>82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4"/>
      <c r="S43" s="44"/>
      <c r="T43" s="45"/>
      <c r="U43" s="45"/>
      <c r="V43" s="45"/>
      <c r="W43" s="46"/>
      <c r="X43" s="47" t="s">
        <v>110</v>
      </c>
      <c r="Y43" s="48"/>
      <c r="Z43" s="48"/>
      <c r="AA43" s="48"/>
      <c r="AB43" s="48"/>
      <c r="AC43" s="48"/>
      <c r="AD43" s="48"/>
      <c r="AE43" s="49"/>
      <c r="AF43" s="47" t="s">
        <v>109</v>
      </c>
      <c r="AG43" s="48"/>
      <c r="AH43" s="48"/>
      <c r="AI43" s="48"/>
      <c r="AJ43" s="48"/>
      <c r="AK43" s="48"/>
      <c r="AL43" s="48"/>
      <c r="AM43" s="49"/>
      <c r="AN43" s="47" t="s">
        <v>113</v>
      </c>
      <c r="AO43" s="48"/>
      <c r="AP43" s="48"/>
      <c r="AQ43" s="48"/>
      <c r="AR43" s="48"/>
      <c r="AS43" s="48"/>
      <c r="AT43" s="48"/>
      <c r="AU43" s="48"/>
      <c r="AV43" s="48"/>
      <c r="AW43" s="44" t="s">
        <v>61</v>
      </c>
      <c r="AX43" s="45"/>
      <c r="AY43" s="45"/>
      <c r="AZ43" s="45"/>
      <c r="BA43" s="45"/>
      <c r="BB43" s="45"/>
      <c r="BC43" s="45"/>
      <c r="BD43" s="46"/>
      <c r="BE43" s="44" t="s">
        <v>72</v>
      </c>
      <c r="BF43" s="45"/>
      <c r="BG43" s="45"/>
      <c r="BH43" s="45"/>
      <c r="BI43" s="45"/>
      <c r="BJ43" s="45"/>
      <c r="BK43" s="45"/>
      <c r="BL43" s="46"/>
      <c r="BM43" s="44"/>
      <c r="BN43" s="45"/>
      <c r="BO43" s="45"/>
      <c r="BP43" s="45"/>
      <c r="BQ43" s="45"/>
      <c r="BR43" s="45"/>
      <c r="BS43" s="45"/>
      <c r="BT43" s="45"/>
      <c r="BU43" s="45"/>
      <c r="BV43" s="45"/>
      <c r="BW43" s="46"/>
      <c r="BX43" s="41">
        <f>SUM(0)</f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96"/>
      <c r="CI43" s="41"/>
      <c r="CJ43" s="42"/>
      <c r="CK43" s="42"/>
      <c r="CL43" s="42"/>
      <c r="CM43" s="42"/>
      <c r="CN43" s="42"/>
      <c r="CO43" s="42"/>
      <c r="CP43" s="42"/>
      <c r="CQ43" s="42"/>
      <c r="CR43" s="42"/>
      <c r="CS43" s="42"/>
    </row>
    <row r="44" spans="1:97" ht="14.25" customHeight="1">
      <c r="A44" s="105" t="s">
        <v>83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32"/>
      <c r="T44" s="32"/>
      <c r="U44" s="32"/>
      <c r="V44" s="32"/>
      <c r="W44" s="32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33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33"/>
      <c r="BD44" s="33"/>
      <c r="BE44" s="44"/>
      <c r="BF44" s="45"/>
      <c r="BG44" s="45"/>
      <c r="BH44" s="45"/>
      <c r="BI44" s="45"/>
      <c r="BJ44" s="46"/>
      <c r="BK44" s="33"/>
      <c r="BL44" s="33"/>
      <c r="BM44" s="44"/>
      <c r="BN44" s="45"/>
      <c r="BO44" s="45"/>
      <c r="BP44" s="45"/>
      <c r="BQ44" s="45"/>
      <c r="BR44" s="46"/>
      <c r="BS44" s="33"/>
      <c r="BT44" s="33"/>
      <c r="BU44" s="33"/>
      <c r="BV44" s="33"/>
      <c r="BW44" s="35"/>
      <c r="BX44" s="106">
        <f>SUM(BX32:BX43)</f>
        <v>2074447.49</v>
      </c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</row>
    <row r="45" spans="1:97" s="13" customFormat="1" ht="97.5" customHeight="1">
      <c r="A45" s="108" t="s">
        <v>123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  <c r="S45" s="98"/>
      <c r="T45" s="98"/>
      <c r="U45" s="98"/>
      <c r="V45" s="18"/>
      <c r="W45" s="18"/>
      <c r="X45" s="98" t="s">
        <v>110</v>
      </c>
      <c r="Y45" s="98"/>
      <c r="Z45" s="98"/>
      <c r="AA45" s="98"/>
      <c r="AB45" s="98"/>
      <c r="AC45" s="98"/>
      <c r="AD45" s="98"/>
      <c r="AE45" s="98"/>
      <c r="AF45" s="98" t="s">
        <v>109</v>
      </c>
      <c r="AG45" s="98"/>
      <c r="AH45" s="98"/>
      <c r="AI45" s="98"/>
      <c r="AJ45" s="98"/>
      <c r="AK45" s="98"/>
      <c r="AL45" s="98"/>
      <c r="AM45" s="98"/>
      <c r="AN45" s="98" t="s">
        <v>111</v>
      </c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18"/>
      <c r="BV45" s="18"/>
      <c r="BW45" s="18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2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</row>
    <row r="46" spans="1:97" ht="15.75" customHeight="1">
      <c r="A46" s="97" t="s">
        <v>55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13"/>
      <c r="T46" s="113"/>
      <c r="U46" s="113"/>
      <c r="V46" s="113"/>
      <c r="W46" s="113"/>
      <c r="X46" s="98" t="s">
        <v>110</v>
      </c>
      <c r="Y46" s="98"/>
      <c r="Z46" s="98"/>
      <c r="AA46" s="98"/>
      <c r="AB46" s="98"/>
      <c r="AC46" s="98"/>
      <c r="AD46" s="98"/>
      <c r="AE46" s="98"/>
      <c r="AF46" s="98" t="s">
        <v>109</v>
      </c>
      <c r="AG46" s="98"/>
      <c r="AH46" s="98"/>
      <c r="AI46" s="98"/>
      <c r="AJ46" s="98"/>
      <c r="AK46" s="98"/>
      <c r="AL46" s="98"/>
      <c r="AM46" s="98"/>
      <c r="AN46" s="98" t="s">
        <v>111</v>
      </c>
      <c r="AO46" s="98"/>
      <c r="AP46" s="98"/>
      <c r="AQ46" s="98"/>
      <c r="AR46" s="98"/>
      <c r="AS46" s="98"/>
      <c r="AT46" s="98"/>
      <c r="AU46" s="98"/>
      <c r="AV46" s="98"/>
      <c r="AW46" s="50" t="s">
        <v>62</v>
      </c>
      <c r="AX46" s="50"/>
      <c r="AY46" s="50"/>
      <c r="AZ46" s="50"/>
      <c r="BA46" s="50"/>
      <c r="BB46" s="50"/>
      <c r="BC46" s="50"/>
      <c r="BD46" s="50"/>
      <c r="BE46" s="50" t="s">
        <v>63</v>
      </c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114">
        <f>SUM(5063030.55)</f>
        <v>5063030.55</v>
      </c>
      <c r="BY46" s="114"/>
      <c r="BZ46" s="114"/>
      <c r="CA46" s="114"/>
      <c r="CB46" s="114"/>
      <c r="CC46" s="114"/>
      <c r="CD46" s="114"/>
      <c r="CE46" s="114"/>
      <c r="CF46" s="114"/>
      <c r="CG46" s="114"/>
      <c r="CH46" s="115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5"/>
    </row>
    <row r="47" spans="1:97" ht="15.75" customHeight="1">
      <c r="A47" s="97" t="s">
        <v>43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50"/>
      <c r="T47" s="50"/>
      <c r="U47" s="50"/>
      <c r="V47" s="50"/>
      <c r="W47" s="50"/>
      <c r="X47" s="98" t="s">
        <v>110</v>
      </c>
      <c r="Y47" s="98"/>
      <c r="Z47" s="98"/>
      <c r="AA47" s="98"/>
      <c r="AB47" s="98"/>
      <c r="AC47" s="98"/>
      <c r="AD47" s="98"/>
      <c r="AE47" s="98"/>
      <c r="AF47" s="98" t="s">
        <v>109</v>
      </c>
      <c r="AG47" s="98"/>
      <c r="AH47" s="98"/>
      <c r="AI47" s="98"/>
      <c r="AJ47" s="98"/>
      <c r="AK47" s="98"/>
      <c r="AL47" s="98"/>
      <c r="AM47" s="98"/>
      <c r="AN47" s="98" t="s">
        <v>111</v>
      </c>
      <c r="AO47" s="98"/>
      <c r="AP47" s="98"/>
      <c r="AQ47" s="98"/>
      <c r="AR47" s="98"/>
      <c r="AS47" s="98"/>
      <c r="AT47" s="98"/>
      <c r="AU47" s="98"/>
      <c r="AV47" s="98"/>
      <c r="AW47" s="50" t="s">
        <v>90</v>
      </c>
      <c r="AX47" s="50"/>
      <c r="AY47" s="50"/>
      <c r="AZ47" s="50"/>
      <c r="BA47" s="50"/>
      <c r="BB47" s="50"/>
      <c r="BC47" s="50"/>
      <c r="BD47" s="50"/>
      <c r="BE47" s="50" t="s">
        <v>64</v>
      </c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114">
        <f>SUM(1178848.34)</f>
        <v>1178848.34</v>
      </c>
      <c r="BY47" s="114"/>
      <c r="BZ47" s="114"/>
      <c r="CA47" s="114"/>
      <c r="CB47" s="114"/>
      <c r="CC47" s="114"/>
      <c r="CD47" s="114"/>
      <c r="CE47" s="114"/>
      <c r="CF47" s="114"/>
      <c r="CG47" s="114"/>
      <c r="CH47" s="115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5"/>
    </row>
    <row r="48" spans="1:97" ht="15.75" customHeight="1">
      <c r="A48" s="116" t="s">
        <v>74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50"/>
      <c r="T48" s="50"/>
      <c r="U48" s="50"/>
      <c r="V48" s="50"/>
      <c r="W48" s="50"/>
      <c r="X48" s="98" t="s">
        <v>110</v>
      </c>
      <c r="Y48" s="98"/>
      <c r="Z48" s="98"/>
      <c r="AA48" s="98"/>
      <c r="AB48" s="98"/>
      <c r="AC48" s="98"/>
      <c r="AD48" s="98"/>
      <c r="AE48" s="98"/>
      <c r="AF48" s="98" t="s">
        <v>109</v>
      </c>
      <c r="AG48" s="98"/>
      <c r="AH48" s="98"/>
      <c r="AI48" s="98"/>
      <c r="AJ48" s="98"/>
      <c r="AK48" s="98"/>
      <c r="AL48" s="98"/>
      <c r="AM48" s="98"/>
      <c r="AN48" s="98" t="s">
        <v>111</v>
      </c>
      <c r="AO48" s="98"/>
      <c r="AP48" s="98"/>
      <c r="AQ48" s="98"/>
      <c r="AR48" s="98"/>
      <c r="AS48" s="98"/>
      <c r="AT48" s="98"/>
      <c r="AU48" s="98"/>
      <c r="AV48" s="98"/>
      <c r="AW48" s="50" t="s">
        <v>92</v>
      </c>
      <c r="AX48" s="50"/>
      <c r="AY48" s="50"/>
      <c r="AZ48" s="50"/>
      <c r="BA48" s="50"/>
      <c r="BB48" s="50"/>
      <c r="BC48" s="50"/>
      <c r="BD48" s="50"/>
      <c r="BE48" s="50" t="s">
        <v>73</v>
      </c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114">
        <f>SUM(0)</f>
        <v>0</v>
      </c>
      <c r="BY48" s="114"/>
      <c r="BZ48" s="114"/>
      <c r="CA48" s="114"/>
      <c r="CB48" s="114"/>
      <c r="CC48" s="114"/>
      <c r="CD48" s="114"/>
      <c r="CE48" s="114"/>
      <c r="CF48" s="114"/>
      <c r="CG48" s="114"/>
      <c r="CH48" s="115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5"/>
    </row>
    <row r="49" spans="1:97" ht="15.75" customHeight="1">
      <c r="A49" s="116" t="s">
        <v>44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50"/>
      <c r="T49" s="50"/>
      <c r="U49" s="50"/>
      <c r="V49" s="50"/>
      <c r="W49" s="50"/>
      <c r="X49" s="98" t="s">
        <v>110</v>
      </c>
      <c r="Y49" s="98"/>
      <c r="Z49" s="98"/>
      <c r="AA49" s="98"/>
      <c r="AB49" s="98"/>
      <c r="AC49" s="98"/>
      <c r="AD49" s="98"/>
      <c r="AE49" s="98"/>
      <c r="AF49" s="98" t="s">
        <v>109</v>
      </c>
      <c r="AG49" s="98"/>
      <c r="AH49" s="98"/>
      <c r="AI49" s="98"/>
      <c r="AJ49" s="98"/>
      <c r="AK49" s="98"/>
      <c r="AL49" s="98"/>
      <c r="AM49" s="98"/>
      <c r="AN49" s="98" t="s">
        <v>111</v>
      </c>
      <c r="AO49" s="98"/>
      <c r="AP49" s="98"/>
      <c r="AQ49" s="98"/>
      <c r="AR49" s="98"/>
      <c r="AS49" s="98"/>
      <c r="AT49" s="98"/>
      <c r="AU49" s="98"/>
      <c r="AV49" s="98"/>
      <c r="AW49" s="50" t="s">
        <v>112</v>
      </c>
      <c r="AX49" s="50"/>
      <c r="AY49" s="50"/>
      <c r="AZ49" s="50"/>
      <c r="BA49" s="50"/>
      <c r="BB49" s="50"/>
      <c r="BC49" s="50"/>
      <c r="BD49" s="50"/>
      <c r="BE49" s="50" t="s">
        <v>65</v>
      </c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114">
        <f>SUM(40520)</f>
        <v>40520</v>
      </c>
      <c r="BY49" s="114"/>
      <c r="BZ49" s="114"/>
      <c r="CA49" s="114"/>
      <c r="CB49" s="114"/>
      <c r="CC49" s="114"/>
      <c r="CD49" s="114"/>
      <c r="CE49" s="114"/>
      <c r="CF49" s="114"/>
      <c r="CG49" s="114"/>
      <c r="CH49" s="115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5"/>
    </row>
    <row r="50" spans="1:97" ht="15.75" customHeight="1">
      <c r="A50" s="116" t="s">
        <v>79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50"/>
      <c r="T50" s="50"/>
      <c r="U50" s="50"/>
      <c r="V50" s="50"/>
      <c r="W50" s="50"/>
      <c r="X50" s="98" t="s">
        <v>110</v>
      </c>
      <c r="Y50" s="98"/>
      <c r="Z50" s="98"/>
      <c r="AA50" s="98"/>
      <c r="AB50" s="98"/>
      <c r="AC50" s="98"/>
      <c r="AD50" s="98"/>
      <c r="AE50" s="98"/>
      <c r="AF50" s="98" t="s">
        <v>109</v>
      </c>
      <c r="AG50" s="98"/>
      <c r="AH50" s="98"/>
      <c r="AI50" s="98"/>
      <c r="AJ50" s="98"/>
      <c r="AK50" s="98"/>
      <c r="AL50" s="98"/>
      <c r="AM50" s="98"/>
      <c r="AN50" s="98" t="s">
        <v>111</v>
      </c>
      <c r="AO50" s="98"/>
      <c r="AP50" s="98"/>
      <c r="AQ50" s="98"/>
      <c r="AR50" s="98"/>
      <c r="AS50" s="98"/>
      <c r="AT50" s="98"/>
      <c r="AU50" s="98"/>
      <c r="AV50" s="98"/>
      <c r="AW50" s="50" t="s">
        <v>61</v>
      </c>
      <c r="AX50" s="50"/>
      <c r="AY50" s="50"/>
      <c r="AZ50" s="50"/>
      <c r="BA50" s="50"/>
      <c r="BB50" s="50"/>
      <c r="BC50" s="50"/>
      <c r="BD50" s="50"/>
      <c r="BE50" s="50" t="s">
        <v>80</v>
      </c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114">
        <f>SUM(0)</f>
        <v>0</v>
      </c>
      <c r="BY50" s="114"/>
      <c r="BZ50" s="114"/>
      <c r="CA50" s="114"/>
      <c r="CB50" s="114"/>
      <c r="CC50" s="114"/>
      <c r="CD50" s="114"/>
      <c r="CE50" s="114"/>
      <c r="CF50" s="114"/>
      <c r="CG50" s="114"/>
      <c r="CH50" s="115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5"/>
    </row>
    <row r="51" spans="19:97" ht="15.75" customHeight="1">
      <c r="S51" s="50"/>
      <c r="T51" s="50"/>
      <c r="U51" s="50"/>
      <c r="V51" s="50"/>
      <c r="W51" s="50"/>
      <c r="X51" s="98" t="s">
        <v>110</v>
      </c>
      <c r="Y51" s="98"/>
      <c r="Z51" s="98"/>
      <c r="AA51" s="98"/>
      <c r="AB51" s="98"/>
      <c r="AC51" s="98"/>
      <c r="AD51" s="98"/>
      <c r="AE51" s="98"/>
      <c r="AF51" s="98" t="s">
        <v>109</v>
      </c>
      <c r="AG51" s="98"/>
      <c r="AH51" s="98"/>
      <c r="AI51" s="98"/>
      <c r="AJ51" s="98"/>
      <c r="AK51" s="98"/>
      <c r="AL51" s="98"/>
      <c r="AM51" s="98"/>
      <c r="AN51" s="98" t="s">
        <v>111</v>
      </c>
      <c r="AO51" s="98"/>
      <c r="AP51" s="98"/>
      <c r="AQ51" s="98"/>
      <c r="AR51" s="98"/>
      <c r="AS51" s="98"/>
      <c r="AT51" s="98"/>
      <c r="AU51" s="98"/>
      <c r="AV51" s="98"/>
      <c r="AW51" s="50" t="s">
        <v>61</v>
      </c>
      <c r="AX51" s="50"/>
      <c r="AY51" s="50"/>
      <c r="AZ51" s="50"/>
      <c r="BA51" s="50"/>
      <c r="BB51" s="50"/>
      <c r="BC51" s="50"/>
      <c r="BD51" s="50"/>
      <c r="BE51" s="50" t="s">
        <v>67</v>
      </c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114">
        <f>SUM(2200)</f>
        <v>2200</v>
      </c>
      <c r="BY51" s="114"/>
      <c r="BZ51" s="114"/>
      <c r="CA51" s="114"/>
      <c r="CB51" s="114"/>
      <c r="CC51" s="114"/>
      <c r="CD51" s="114"/>
      <c r="CE51" s="114"/>
      <c r="CF51" s="114"/>
      <c r="CG51" s="114"/>
      <c r="CH51" s="115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5"/>
    </row>
    <row r="52" spans="1:97" ht="15.75" customHeight="1">
      <c r="A52" s="116" t="s">
        <v>86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50"/>
      <c r="T52" s="50"/>
      <c r="U52" s="50"/>
      <c r="V52" s="50"/>
      <c r="W52" s="50"/>
      <c r="X52" s="98" t="s">
        <v>110</v>
      </c>
      <c r="Y52" s="98"/>
      <c r="Z52" s="98"/>
      <c r="AA52" s="98"/>
      <c r="AB52" s="98"/>
      <c r="AC52" s="98"/>
      <c r="AD52" s="98"/>
      <c r="AE52" s="98"/>
      <c r="AF52" s="98" t="s">
        <v>109</v>
      </c>
      <c r="AG52" s="98"/>
      <c r="AH52" s="98"/>
      <c r="AI52" s="98"/>
      <c r="AJ52" s="98"/>
      <c r="AK52" s="98"/>
      <c r="AL52" s="98"/>
      <c r="AM52" s="98"/>
      <c r="AN52" s="98" t="s">
        <v>111</v>
      </c>
      <c r="AO52" s="98"/>
      <c r="AP52" s="98"/>
      <c r="AQ52" s="98"/>
      <c r="AR52" s="98"/>
      <c r="AS52" s="98"/>
      <c r="AT52" s="98"/>
      <c r="AU52" s="98"/>
      <c r="AV52" s="98"/>
      <c r="AW52" s="50" t="s">
        <v>61</v>
      </c>
      <c r="AX52" s="50"/>
      <c r="AY52" s="50"/>
      <c r="AZ52" s="50"/>
      <c r="BA52" s="50"/>
      <c r="BB52" s="50"/>
      <c r="BC52" s="50"/>
      <c r="BD52" s="50"/>
      <c r="BE52" s="50" t="s">
        <v>68</v>
      </c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114">
        <f>SUM(4000)</f>
        <v>4000</v>
      </c>
      <c r="BY52" s="114"/>
      <c r="BZ52" s="114"/>
      <c r="CA52" s="114"/>
      <c r="CB52" s="114"/>
      <c r="CC52" s="114"/>
      <c r="CD52" s="114"/>
      <c r="CE52" s="114"/>
      <c r="CF52" s="114"/>
      <c r="CG52" s="114"/>
      <c r="CH52" s="115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5"/>
    </row>
    <row r="53" spans="1:97" ht="15.75" customHeight="1">
      <c r="A53" s="116" t="s">
        <v>45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50"/>
      <c r="T53" s="50"/>
      <c r="U53" s="50"/>
      <c r="V53" s="50"/>
      <c r="W53" s="50"/>
      <c r="X53" s="98" t="s">
        <v>110</v>
      </c>
      <c r="Y53" s="98"/>
      <c r="Z53" s="98"/>
      <c r="AA53" s="98"/>
      <c r="AB53" s="98"/>
      <c r="AC53" s="98"/>
      <c r="AD53" s="98"/>
      <c r="AE53" s="98"/>
      <c r="AF53" s="98" t="s">
        <v>109</v>
      </c>
      <c r="AG53" s="98"/>
      <c r="AH53" s="98"/>
      <c r="AI53" s="98"/>
      <c r="AJ53" s="98"/>
      <c r="AK53" s="98"/>
      <c r="AL53" s="98"/>
      <c r="AM53" s="98"/>
      <c r="AN53" s="98" t="s">
        <v>111</v>
      </c>
      <c r="AO53" s="98"/>
      <c r="AP53" s="98"/>
      <c r="AQ53" s="98"/>
      <c r="AR53" s="98"/>
      <c r="AS53" s="98"/>
      <c r="AT53" s="98"/>
      <c r="AU53" s="98"/>
      <c r="AV53" s="98"/>
      <c r="AW53" s="50" t="s">
        <v>61</v>
      </c>
      <c r="AX53" s="50"/>
      <c r="AY53" s="50"/>
      <c r="AZ53" s="50"/>
      <c r="BA53" s="50"/>
      <c r="BB53" s="50"/>
      <c r="BC53" s="50"/>
      <c r="BD53" s="50"/>
      <c r="BE53" s="50" t="s">
        <v>70</v>
      </c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114">
        <f>SUM(0)</f>
        <v>0</v>
      </c>
      <c r="BY53" s="114"/>
      <c r="BZ53" s="114"/>
      <c r="CA53" s="114"/>
      <c r="CB53" s="114"/>
      <c r="CC53" s="114"/>
      <c r="CD53" s="114"/>
      <c r="CE53" s="114"/>
      <c r="CF53" s="114"/>
      <c r="CG53" s="114"/>
      <c r="CH53" s="115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5"/>
    </row>
    <row r="54" spans="1:97" ht="15.75" customHeight="1">
      <c r="A54" s="116" t="s">
        <v>81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50"/>
      <c r="T54" s="50"/>
      <c r="U54" s="50"/>
      <c r="V54" s="50"/>
      <c r="W54" s="50"/>
      <c r="X54" s="98" t="s">
        <v>110</v>
      </c>
      <c r="Y54" s="98"/>
      <c r="Z54" s="98"/>
      <c r="AA54" s="98"/>
      <c r="AB54" s="98"/>
      <c r="AC54" s="98"/>
      <c r="AD54" s="98"/>
      <c r="AE54" s="98"/>
      <c r="AF54" s="98" t="s">
        <v>109</v>
      </c>
      <c r="AG54" s="98"/>
      <c r="AH54" s="98"/>
      <c r="AI54" s="98"/>
      <c r="AJ54" s="98"/>
      <c r="AK54" s="98"/>
      <c r="AL54" s="98"/>
      <c r="AM54" s="98"/>
      <c r="AN54" s="98" t="s">
        <v>111</v>
      </c>
      <c r="AO54" s="98"/>
      <c r="AP54" s="98"/>
      <c r="AQ54" s="98"/>
      <c r="AR54" s="98"/>
      <c r="AS54" s="98"/>
      <c r="AT54" s="98"/>
      <c r="AU54" s="98"/>
      <c r="AV54" s="98"/>
      <c r="AW54" s="50" t="s">
        <v>61</v>
      </c>
      <c r="AX54" s="50"/>
      <c r="AY54" s="50"/>
      <c r="AZ54" s="50"/>
      <c r="BA54" s="50"/>
      <c r="BB54" s="50"/>
      <c r="BC54" s="50"/>
      <c r="BD54" s="50"/>
      <c r="BE54" s="50" t="s">
        <v>71</v>
      </c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114">
        <f>SUM(1106978)</f>
        <v>1106978</v>
      </c>
      <c r="BY54" s="114"/>
      <c r="BZ54" s="114"/>
      <c r="CA54" s="114"/>
      <c r="CB54" s="114"/>
      <c r="CC54" s="114"/>
      <c r="CD54" s="114"/>
      <c r="CE54" s="114"/>
      <c r="CF54" s="114"/>
      <c r="CG54" s="114"/>
      <c r="CH54" s="115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5"/>
    </row>
    <row r="55" spans="1:97" ht="15.75" customHeight="1">
      <c r="A55" s="116" t="s">
        <v>82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50"/>
      <c r="T55" s="50"/>
      <c r="U55" s="50"/>
      <c r="V55" s="50"/>
      <c r="W55" s="50"/>
      <c r="X55" s="98" t="s">
        <v>110</v>
      </c>
      <c r="Y55" s="98"/>
      <c r="Z55" s="98"/>
      <c r="AA55" s="98"/>
      <c r="AB55" s="98"/>
      <c r="AC55" s="98"/>
      <c r="AD55" s="98"/>
      <c r="AE55" s="98"/>
      <c r="AF55" s="98" t="s">
        <v>109</v>
      </c>
      <c r="AG55" s="98"/>
      <c r="AH55" s="98"/>
      <c r="AI55" s="98"/>
      <c r="AJ55" s="98"/>
      <c r="AK55" s="98"/>
      <c r="AL55" s="98"/>
      <c r="AM55" s="98"/>
      <c r="AN55" s="98" t="s">
        <v>111</v>
      </c>
      <c r="AO55" s="98"/>
      <c r="AP55" s="98"/>
      <c r="AQ55" s="98"/>
      <c r="AR55" s="98"/>
      <c r="AS55" s="98"/>
      <c r="AT55" s="98"/>
      <c r="AU55" s="98"/>
      <c r="AV55" s="98"/>
      <c r="AW55" s="50" t="s">
        <v>61</v>
      </c>
      <c r="AX55" s="50"/>
      <c r="AY55" s="50"/>
      <c r="AZ55" s="50"/>
      <c r="BA55" s="50"/>
      <c r="BB55" s="50"/>
      <c r="BC55" s="50"/>
      <c r="BD55" s="50"/>
      <c r="BE55" s="50" t="s">
        <v>72</v>
      </c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114">
        <f>SUM(10000)</f>
        <v>10000</v>
      </c>
      <c r="BY55" s="114"/>
      <c r="BZ55" s="114"/>
      <c r="CA55" s="114"/>
      <c r="CB55" s="114"/>
      <c r="CC55" s="114"/>
      <c r="CD55" s="114"/>
      <c r="CE55" s="114"/>
      <c r="CF55" s="114"/>
      <c r="CG55" s="114"/>
      <c r="CH55" s="115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5"/>
    </row>
    <row r="56" spans="1:97" ht="15" customHeight="1">
      <c r="A56" s="105" t="s">
        <v>83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50"/>
      <c r="T56" s="50"/>
      <c r="U56" s="50"/>
      <c r="V56" s="50"/>
      <c r="W56" s="50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50"/>
      <c r="AO56" s="50"/>
      <c r="AP56" s="50"/>
      <c r="AQ56" s="50"/>
      <c r="AR56" s="50"/>
      <c r="AS56" s="50"/>
      <c r="AT56" s="50"/>
      <c r="AU56" s="50"/>
      <c r="AV56" s="50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111">
        <f>SUM(BX46:BX55)</f>
        <v>7405576.89</v>
      </c>
      <c r="BY56" s="111"/>
      <c r="BZ56" s="111"/>
      <c r="CA56" s="111"/>
      <c r="CB56" s="111"/>
      <c r="CC56" s="111"/>
      <c r="CD56" s="111"/>
      <c r="CE56" s="111"/>
      <c r="CF56" s="111"/>
      <c r="CG56" s="111"/>
      <c r="CH56" s="112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2"/>
    </row>
    <row r="57" spans="1:97" ht="132.75" customHeight="1">
      <c r="A57" s="108" t="s">
        <v>124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  <c r="S57" s="19"/>
      <c r="T57" s="19"/>
      <c r="U57" s="19"/>
      <c r="V57" s="19"/>
      <c r="W57" s="19"/>
      <c r="X57" s="98" t="s">
        <v>110</v>
      </c>
      <c r="Y57" s="98"/>
      <c r="Z57" s="98"/>
      <c r="AA57" s="98"/>
      <c r="AB57" s="98"/>
      <c r="AC57" s="98"/>
      <c r="AD57" s="98"/>
      <c r="AE57" s="98"/>
      <c r="AF57" s="98" t="s">
        <v>109</v>
      </c>
      <c r="AG57" s="98"/>
      <c r="AH57" s="98"/>
      <c r="AI57" s="98"/>
      <c r="AJ57" s="98"/>
      <c r="AK57" s="98"/>
      <c r="AL57" s="98"/>
      <c r="AM57" s="18"/>
      <c r="AN57" s="50" t="s">
        <v>93</v>
      </c>
      <c r="AO57" s="50"/>
      <c r="AP57" s="50"/>
      <c r="AQ57" s="50"/>
      <c r="AR57" s="50"/>
      <c r="AS57" s="50"/>
      <c r="AT57" s="50"/>
      <c r="AU57" s="50"/>
      <c r="AV57" s="50"/>
      <c r="AW57" s="98"/>
      <c r="AX57" s="98"/>
      <c r="AY57" s="98"/>
      <c r="AZ57" s="98"/>
      <c r="BA57" s="98"/>
      <c r="BB57" s="98"/>
      <c r="BC57" s="18"/>
      <c r="BD57" s="18"/>
      <c r="BE57" s="38"/>
      <c r="BF57" s="39"/>
      <c r="BG57" s="39"/>
      <c r="BH57" s="39"/>
      <c r="BI57" s="39"/>
      <c r="BJ57" s="40"/>
      <c r="BK57" s="18"/>
      <c r="BL57" s="18"/>
      <c r="BM57" s="38"/>
      <c r="BN57" s="39"/>
      <c r="BO57" s="39"/>
      <c r="BP57" s="39"/>
      <c r="BQ57" s="39"/>
      <c r="BR57" s="40"/>
      <c r="BS57" s="18"/>
      <c r="BT57" s="18"/>
      <c r="BU57" s="18"/>
      <c r="BV57" s="18"/>
      <c r="BW57" s="18"/>
      <c r="BX57" s="112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</row>
    <row r="58" spans="1:97" ht="21" customHeight="1">
      <c r="A58" s="97" t="s">
        <v>55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22"/>
      <c r="T58" s="23"/>
      <c r="U58" s="24"/>
      <c r="V58" s="19"/>
      <c r="W58" s="19"/>
      <c r="X58" s="98" t="s">
        <v>110</v>
      </c>
      <c r="Y58" s="98"/>
      <c r="Z58" s="98"/>
      <c r="AA58" s="98"/>
      <c r="AB58" s="98"/>
      <c r="AC58" s="98"/>
      <c r="AD58" s="98"/>
      <c r="AE58" s="98"/>
      <c r="AF58" s="98" t="s">
        <v>109</v>
      </c>
      <c r="AG58" s="98"/>
      <c r="AH58" s="98"/>
      <c r="AI58" s="98"/>
      <c r="AJ58" s="98"/>
      <c r="AK58" s="98"/>
      <c r="AL58" s="98"/>
      <c r="AM58" s="18"/>
      <c r="AN58" s="50" t="s">
        <v>93</v>
      </c>
      <c r="AO58" s="50"/>
      <c r="AP58" s="50"/>
      <c r="AQ58" s="50"/>
      <c r="AR58" s="50"/>
      <c r="AS58" s="50"/>
      <c r="AT58" s="50"/>
      <c r="AU58" s="50"/>
      <c r="AV58" s="50"/>
      <c r="AW58" s="44" t="s">
        <v>62</v>
      </c>
      <c r="AX58" s="45"/>
      <c r="AY58" s="45"/>
      <c r="AZ58" s="45"/>
      <c r="BA58" s="45"/>
      <c r="BB58" s="46"/>
      <c r="BC58" s="19"/>
      <c r="BD58" s="19"/>
      <c r="BE58" s="44" t="s">
        <v>63</v>
      </c>
      <c r="BF58" s="45"/>
      <c r="BG58" s="45"/>
      <c r="BH58" s="45"/>
      <c r="BI58" s="45"/>
      <c r="BJ58" s="46"/>
      <c r="BK58" s="18"/>
      <c r="BL58" s="18"/>
      <c r="BM58" s="38"/>
      <c r="BN58" s="39"/>
      <c r="BO58" s="39"/>
      <c r="BP58" s="39"/>
      <c r="BQ58" s="39"/>
      <c r="BR58" s="40"/>
      <c r="BS58" s="18"/>
      <c r="BT58" s="18"/>
      <c r="BU58" s="18"/>
      <c r="BV58" s="18"/>
      <c r="BW58" s="18"/>
      <c r="BX58" s="41">
        <f>SUM(246763)</f>
        <v>246763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</row>
    <row r="59" spans="1:97" ht="21" customHeight="1">
      <c r="A59" s="97" t="s">
        <v>43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22"/>
      <c r="T59" s="23"/>
      <c r="U59" s="24"/>
      <c r="V59" s="19"/>
      <c r="W59" s="19"/>
      <c r="X59" s="98" t="s">
        <v>110</v>
      </c>
      <c r="Y59" s="98"/>
      <c r="Z59" s="98"/>
      <c r="AA59" s="98"/>
      <c r="AB59" s="98"/>
      <c r="AC59" s="98"/>
      <c r="AD59" s="98"/>
      <c r="AE59" s="98"/>
      <c r="AF59" s="98" t="s">
        <v>109</v>
      </c>
      <c r="AG59" s="98"/>
      <c r="AH59" s="98"/>
      <c r="AI59" s="98"/>
      <c r="AJ59" s="98"/>
      <c r="AK59" s="98"/>
      <c r="AL59" s="98"/>
      <c r="AM59" s="18"/>
      <c r="AN59" s="50" t="s">
        <v>93</v>
      </c>
      <c r="AO59" s="50"/>
      <c r="AP59" s="50"/>
      <c r="AQ59" s="50"/>
      <c r="AR59" s="50"/>
      <c r="AS59" s="50"/>
      <c r="AT59" s="50"/>
      <c r="AU59" s="50"/>
      <c r="AV59" s="50"/>
      <c r="AW59" s="44" t="s">
        <v>90</v>
      </c>
      <c r="AX59" s="45"/>
      <c r="AY59" s="45"/>
      <c r="AZ59" s="45"/>
      <c r="BA59" s="45"/>
      <c r="BB59" s="46"/>
      <c r="BC59" s="19"/>
      <c r="BD59" s="19"/>
      <c r="BE59" s="44" t="s">
        <v>64</v>
      </c>
      <c r="BF59" s="45"/>
      <c r="BG59" s="45"/>
      <c r="BH59" s="45"/>
      <c r="BI59" s="45"/>
      <c r="BJ59" s="46"/>
      <c r="BK59" s="18"/>
      <c r="BL59" s="18"/>
      <c r="BM59" s="38"/>
      <c r="BN59" s="39"/>
      <c r="BO59" s="39"/>
      <c r="BP59" s="39"/>
      <c r="BQ59" s="39"/>
      <c r="BR59" s="40"/>
      <c r="BS59" s="18"/>
      <c r="BT59" s="18"/>
      <c r="BU59" s="18"/>
      <c r="BV59" s="18"/>
      <c r="BW59" s="18"/>
      <c r="BX59" s="41">
        <f>SUM(27199)</f>
        <v>27199</v>
      </c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</row>
    <row r="60" spans="1:97" ht="21" customHeight="1">
      <c r="A60" s="52" t="s">
        <v>69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22"/>
      <c r="T60" s="23"/>
      <c r="U60" s="24"/>
      <c r="V60" s="19"/>
      <c r="W60" s="19"/>
      <c r="X60" s="98" t="s">
        <v>110</v>
      </c>
      <c r="Y60" s="98"/>
      <c r="Z60" s="98"/>
      <c r="AA60" s="98"/>
      <c r="AB60" s="98"/>
      <c r="AC60" s="98"/>
      <c r="AD60" s="98"/>
      <c r="AE60" s="98"/>
      <c r="AF60" s="98" t="s">
        <v>109</v>
      </c>
      <c r="AG60" s="98"/>
      <c r="AH60" s="98"/>
      <c r="AI60" s="98"/>
      <c r="AJ60" s="98"/>
      <c r="AK60" s="98"/>
      <c r="AL60" s="98"/>
      <c r="AM60" s="18"/>
      <c r="AN60" s="50" t="s">
        <v>93</v>
      </c>
      <c r="AO60" s="50"/>
      <c r="AP60" s="50"/>
      <c r="AQ60" s="50"/>
      <c r="AR60" s="50"/>
      <c r="AS60" s="50"/>
      <c r="AT60" s="50"/>
      <c r="AU60" s="50"/>
      <c r="AV60" s="50"/>
      <c r="AW60" s="44" t="s">
        <v>61</v>
      </c>
      <c r="AX60" s="45"/>
      <c r="AY60" s="45"/>
      <c r="AZ60" s="45"/>
      <c r="BA60" s="45"/>
      <c r="BB60" s="46"/>
      <c r="BC60" s="19"/>
      <c r="BD60" s="19"/>
      <c r="BE60" s="44" t="s">
        <v>66</v>
      </c>
      <c r="BF60" s="45"/>
      <c r="BG60" s="45"/>
      <c r="BH60" s="45"/>
      <c r="BI60" s="45"/>
      <c r="BJ60" s="46"/>
      <c r="BK60" s="18"/>
      <c r="BL60" s="18"/>
      <c r="BM60" s="38"/>
      <c r="BN60" s="39"/>
      <c r="BO60" s="39"/>
      <c r="BP60" s="39"/>
      <c r="BQ60" s="39"/>
      <c r="BR60" s="40"/>
      <c r="BS60" s="18"/>
      <c r="BT60" s="18"/>
      <c r="BU60" s="18"/>
      <c r="BV60" s="18"/>
      <c r="BW60" s="18"/>
      <c r="BX60" s="41">
        <f>SUM(35362)</f>
        <v>35362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</row>
    <row r="61" spans="1:97" ht="15" customHeight="1">
      <c r="A61" s="105" t="s">
        <v>83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50"/>
      <c r="T61" s="50"/>
      <c r="U61" s="50"/>
      <c r="V61" s="50"/>
      <c r="W61" s="50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50"/>
      <c r="AO61" s="50"/>
      <c r="AP61" s="50"/>
      <c r="AQ61" s="50"/>
      <c r="AR61" s="50"/>
      <c r="AS61" s="50"/>
      <c r="AT61" s="50"/>
      <c r="AU61" s="50"/>
      <c r="AV61" s="50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111">
        <f>SUM(BX58:BX60)</f>
        <v>309324</v>
      </c>
      <c r="BY61" s="111"/>
      <c r="BZ61" s="111"/>
      <c r="CA61" s="111"/>
      <c r="CB61" s="111"/>
      <c r="CC61" s="111"/>
      <c r="CD61" s="111"/>
      <c r="CE61" s="111"/>
      <c r="CF61" s="111"/>
      <c r="CG61" s="111"/>
      <c r="CH61" s="112"/>
      <c r="CI61" s="118"/>
      <c r="CJ61" s="119"/>
      <c r="CK61" s="119"/>
      <c r="CL61" s="119"/>
      <c r="CM61" s="119"/>
      <c r="CN61" s="119"/>
      <c r="CO61" s="119"/>
      <c r="CP61" s="119"/>
      <c r="CQ61" s="119"/>
      <c r="CR61" s="119"/>
      <c r="CS61" s="120"/>
    </row>
    <row r="62" spans="1:97" ht="135" customHeight="1">
      <c r="A62" s="108" t="s">
        <v>125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0"/>
      <c r="S62" s="19"/>
      <c r="T62" s="19"/>
      <c r="U62" s="19"/>
      <c r="V62" s="19"/>
      <c r="W62" s="19"/>
      <c r="X62" s="98" t="s">
        <v>110</v>
      </c>
      <c r="Y62" s="98"/>
      <c r="Z62" s="98"/>
      <c r="AA62" s="98"/>
      <c r="AB62" s="98"/>
      <c r="AC62" s="98"/>
      <c r="AD62" s="98"/>
      <c r="AE62" s="98"/>
      <c r="AF62" s="98" t="s">
        <v>109</v>
      </c>
      <c r="AG62" s="98"/>
      <c r="AH62" s="98"/>
      <c r="AI62" s="98"/>
      <c r="AJ62" s="98"/>
      <c r="AK62" s="98"/>
      <c r="AL62" s="98"/>
      <c r="AM62" s="18"/>
      <c r="AN62" s="50" t="s">
        <v>121</v>
      </c>
      <c r="AO62" s="50"/>
      <c r="AP62" s="50"/>
      <c r="AQ62" s="50"/>
      <c r="AR62" s="50"/>
      <c r="AS62" s="50"/>
      <c r="AT62" s="50"/>
      <c r="AU62" s="50"/>
      <c r="AV62" s="50"/>
      <c r="AW62" s="98"/>
      <c r="AX62" s="98"/>
      <c r="AY62" s="98"/>
      <c r="AZ62" s="98"/>
      <c r="BA62" s="98"/>
      <c r="BB62" s="98"/>
      <c r="BC62" s="18"/>
      <c r="BD62" s="18"/>
      <c r="BE62" s="38"/>
      <c r="BF62" s="39"/>
      <c r="BG62" s="39"/>
      <c r="BH62" s="39"/>
      <c r="BI62" s="39"/>
      <c r="BJ62" s="40"/>
      <c r="BK62" s="18"/>
      <c r="BL62" s="18"/>
      <c r="BM62" s="38"/>
      <c r="BN62" s="39"/>
      <c r="BO62" s="39"/>
      <c r="BP62" s="39"/>
      <c r="BQ62" s="39"/>
      <c r="BR62" s="40"/>
      <c r="BS62" s="18"/>
      <c r="BT62" s="18"/>
      <c r="BU62" s="18"/>
      <c r="BV62" s="18"/>
      <c r="BW62" s="18"/>
      <c r="BX62" s="112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</row>
    <row r="63" spans="1:97" ht="21" customHeight="1">
      <c r="A63" s="97" t="s">
        <v>55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22"/>
      <c r="T63" s="23"/>
      <c r="U63" s="24"/>
      <c r="V63" s="19"/>
      <c r="W63" s="19"/>
      <c r="X63" s="98" t="s">
        <v>110</v>
      </c>
      <c r="Y63" s="98"/>
      <c r="Z63" s="98"/>
      <c r="AA63" s="98"/>
      <c r="AB63" s="98"/>
      <c r="AC63" s="98"/>
      <c r="AD63" s="98"/>
      <c r="AE63" s="98"/>
      <c r="AF63" s="98" t="s">
        <v>109</v>
      </c>
      <c r="AG63" s="98"/>
      <c r="AH63" s="98"/>
      <c r="AI63" s="98"/>
      <c r="AJ63" s="98"/>
      <c r="AK63" s="98"/>
      <c r="AL63" s="98"/>
      <c r="AM63" s="18"/>
      <c r="AN63" s="50" t="s">
        <v>121</v>
      </c>
      <c r="AO63" s="50"/>
      <c r="AP63" s="50"/>
      <c r="AQ63" s="50"/>
      <c r="AR63" s="50"/>
      <c r="AS63" s="50"/>
      <c r="AT63" s="50"/>
      <c r="AU63" s="50"/>
      <c r="AV63" s="50"/>
      <c r="AW63" s="44" t="s">
        <v>62</v>
      </c>
      <c r="AX63" s="45"/>
      <c r="AY63" s="45"/>
      <c r="AZ63" s="45"/>
      <c r="BA63" s="45"/>
      <c r="BB63" s="46"/>
      <c r="BC63" s="19"/>
      <c r="BD63" s="19"/>
      <c r="BE63" s="44" t="s">
        <v>63</v>
      </c>
      <c r="BF63" s="45"/>
      <c r="BG63" s="45"/>
      <c r="BH63" s="45"/>
      <c r="BI63" s="45"/>
      <c r="BJ63" s="46"/>
      <c r="BK63" s="18"/>
      <c r="BL63" s="18"/>
      <c r="BM63" s="38"/>
      <c r="BN63" s="39"/>
      <c r="BO63" s="39"/>
      <c r="BP63" s="39"/>
      <c r="BQ63" s="39"/>
      <c r="BR63" s="40"/>
      <c r="BS63" s="18"/>
      <c r="BT63" s="18"/>
      <c r="BU63" s="18"/>
      <c r="BV63" s="18"/>
      <c r="BW63" s="18"/>
      <c r="BX63" s="41">
        <f>SUM(15938)</f>
        <v>15938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</row>
    <row r="64" spans="1:97" ht="21" customHeight="1">
      <c r="A64" s="97" t="s">
        <v>43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22"/>
      <c r="T64" s="23"/>
      <c r="U64" s="24"/>
      <c r="V64" s="19"/>
      <c r="W64" s="19"/>
      <c r="X64" s="98" t="s">
        <v>110</v>
      </c>
      <c r="Y64" s="98"/>
      <c r="Z64" s="98"/>
      <c r="AA64" s="98"/>
      <c r="AB64" s="98"/>
      <c r="AC64" s="98"/>
      <c r="AD64" s="98"/>
      <c r="AE64" s="98"/>
      <c r="AF64" s="98" t="s">
        <v>109</v>
      </c>
      <c r="AG64" s="98"/>
      <c r="AH64" s="98"/>
      <c r="AI64" s="98"/>
      <c r="AJ64" s="98"/>
      <c r="AK64" s="98"/>
      <c r="AL64" s="98"/>
      <c r="AM64" s="18"/>
      <c r="AN64" s="50" t="s">
        <v>121</v>
      </c>
      <c r="AO64" s="50"/>
      <c r="AP64" s="50"/>
      <c r="AQ64" s="50"/>
      <c r="AR64" s="50"/>
      <c r="AS64" s="50"/>
      <c r="AT64" s="50"/>
      <c r="AU64" s="50"/>
      <c r="AV64" s="50"/>
      <c r="AW64" s="44" t="s">
        <v>90</v>
      </c>
      <c r="AX64" s="45"/>
      <c r="AY64" s="45"/>
      <c r="AZ64" s="45"/>
      <c r="BA64" s="45"/>
      <c r="BB64" s="46"/>
      <c r="BC64" s="19"/>
      <c r="BD64" s="19"/>
      <c r="BE64" s="44" t="s">
        <v>64</v>
      </c>
      <c r="BF64" s="45"/>
      <c r="BG64" s="45"/>
      <c r="BH64" s="45"/>
      <c r="BI64" s="45"/>
      <c r="BJ64" s="46"/>
      <c r="BK64" s="18"/>
      <c r="BL64" s="18"/>
      <c r="BM64" s="38"/>
      <c r="BN64" s="39"/>
      <c r="BO64" s="39"/>
      <c r="BP64" s="39"/>
      <c r="BQ64" s="39"/>
      <c r="BR64" s="40"/>
      <c r="BS64" s="18"/>
      <c r="BT64" s="18"/>
      <c r="BU64" s="18"/>
      <c r="BV64" s="18"/>
      <c r="BW64" s="18"/>
      <c r="BX64" s="41">
        <f>SUM(122403)</f>
        <v>122403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</row>
    <row r="65" spans="1:97" ht="15" customHeight="1">
      <c r="A65" s="121" t="s">
        <v>83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3"/>
      <c r="S65" s="44"/>
      <c r="T65" s="45"/>
      <c r="U65" s="45"/>
      <c r="V65" s="45"/>
      <c r="W65" s="46"/>
      <c r="X65" s="38"/>
      <c r="Y65" s="39"/>
      <c r="Z65" s="39"/>
      <c r="AA65" s="39"/>
      <c r="AB65" s="39"/>
      <c r="AC65" s="39"/>
      <c r="AD65" s="39"/>
      <c r="AE65" s="40"/>
      <c r="AF65" s="38"/>
      <c r="AG65" s="39"/>
      <c r="AH65" s="39"/>
      <c r="AI65" s="39"/>
      <c r="AJ65" s="39"/>
      <c r="AK65" s="39"/>
      <c r="AL65" s="39"/>
      <c r="AM65" s="40"/>
      <c r="AN65" s="44"/>
      <c r="AO65" s="45"/>
      <c r="AP65" s="45"/>
      <c r="AQ65" s="45"/>
      <c r="AR65" s="45"/>
      <c r="AS65" s="45"/>
      <c r="AT65" s="45"/>
      <c r="AU65" s="45"/>
      <c r="AV65" s="46"/>
      <c r="AW65" s="38"/>
      <c r="AX65" s="39"/>
      <c r="AY65" s="39"/>
      <c r="AZ65" s="39"/>
      <c r="BA65" s="39"/>
      <c r="BB65" s="39"/>
      <c r="BC65" s="39"/>
      <c r="BD65" s="40"/>
      <c r="BE65" s="38"/>
      <c r="BF65" s="39"/>
      <c r="BG65" s="39"/>
      <c r="BH65" s="39"/>
      <c r="BI65" s="39"/>
      <c r="BJ65" s="39"/>
      <c r="BK65" s="39"/>
      <c r="BL65" s="40"/>
      <c r="BM65" s="38"/>
      <c r="BN65" s="39"/>
      <c r="BO65" s="39"/>
      <c r="BP65" s="39"/>
      <c r="BQ65" s="39"/>
      <c r="BR65" s="39"/>
      <c r="BS65" s="39"/>
      <c r="BT65" s="39"/>
      <c r="BU65" s="39"/>
      <c r="BV65" s="39"/>
      <c r="BW65" s="40"/>
      <c r="BX65" s="112">
        <f>SUM(BX63:BX64)</f>
        <v>138341</v>
      </c>
      <c r="BY65" s="117"/>
      <c r="BZ65" s="117"/>
      <c r="CA65" s="117"/>
      <c r="CB65" s="117"/>
      <c r="CC65" s="117"/>
      <c r="CD65" s="117"/>
      <c r="CE65" s="117"/>
      <c r="CF65" s="117"/>
      <c r="CG65" s="117"/>
      <c r="CH65" s="124"/>
      <c r="CI65" s="118"/>
      <c r="CJ65" s="119"/>
      <c r="CK65" s="119"/>
      <c r="CL65" s="119"/>
      <c r="CM65" s="119"/>
      <c r="CN65" s="119"/>
      <c r="CO65" s="119"/>
      <c r="CP65" s="119"/>
      <c r="CQ65" s="119"/>
      <c r="CR65" s="119"/>
      <c r="CS65" s="120"/>
    </row>
    <row r="66" spans="1:97" ht="84" customHeight="1">
      <c r="A66" s="125" t="s">
        <v>126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7"/>
      <c r="S66" s="32"/>
      <c r="T66" s="32"/>
      <c r="U66" s="32"/>
      <c r="V66" s="32"/>
      <c r="W66" s="32"/>
      <c r="X66" s="44" t="s">
        <v>110</v>
      </c>
      <c r="Y66" s="45"/>
      <c r="Z66" s="45"/>
      <c r="AA66" s="45"/>
      <c r="AB66" s="45"/>
      <c r="AC66" s="45"/>
      <c r="AD66" s="45"/>
      <c r="AE66" s="46"/>
      <c r="AF66" s="44" t="s">
        <v>109</v>
      </c>
      <c r="AG66" s="45"/>
      <c r="AH66" s="45"/>
      <c r="AI66" s="45"/>
      <c r="AJ66" s="45"/>
      <c r="AK66" s="45"/>
      <c r="AL66" s="46"/>
      <c r="AM66" s="33"/>
      <c r="AN66" s="44" t="s">
        <v>119</v>
      </c>
      <c r="AO66" s="45"/>
      <c r="AP66" s="45"/>
      <c r="AQ66" s="45"/>
      <c r="AR66" s="45"/>
      <c r="AS66" s="45"/>
      <c r="AT66" s="45"/>
      <c r="AU66" s="45"/>
      <c r="AV66" s="46"/>
      <c r="AW66" s="44"/>
      <c r="AX66" s="45"/>
      <c r="AY66" s="45"/>
      <c r="AZ66" s="45"/>
      <c r="BA66" s="45"/>
      <c r="BB66" s="46"/>
      <c r="BC66" s="33"/>
      <c r="BD66" s="33"/>
      <c r="BE66" s="44"/>
      <c r="BF66" s="45"/>
      <c r="BG66" s="45"/>
      <c r="BH66" s="45"/>
      <c r="BI66" s="45"/>
      <c r="BJ66" s="46"/>
      <c r="BK66" s="33"/>
      <c r="BL66" s="33"/>
      <c r="BM66" s="44"/>
      <c r="BN66" s="45"/>
      <c r="BO66" s="45"/>
      <c r="BP66" s="45"/>
      <c r="BQ66" s="45"/>
      <c r="BR66" s="46"/>
      <c r="BS66" s="33"/>
      <c r="BT66" s="33"/>
      <c r="BU66" s="33"/>
      <c r="BV66" s="33"/>
      <c r="BW66" s="35"/>
      <c r="BX66" s="128"/>
      <c r="BY66" s="129"/>
      <c r="BZ66" s="129"/>
      <c r="CA66" s="129"/>
      <c r="CB66" s="129"/>
      <c r="CC66" s="129"/>
      <c r="CD66" s="129"/>
      <c r="CE66" s="129"/>
      <c r="CF66" s="129"/>
      <c r="CG66" s="129"/>
      <c r="CH66" s="130"/>
      <c r="CI66" s="118"/>
      <c r="CJ66" s="119"/>
      <c r="CK66" s="119"/>
      <c r="CL66" s="119"/>
      <c r="CM66" s="119"/>
      <c r="CN66" s="119"/>
      <c r="CO66" s="119"/>
      <c r="CP66" s="119"/>
      <c r="CQ66" s="119"/>
      <c r="CR66" s="119"/>
      <c r="CS66" s="120"/>
    </row>
    <row r="67" spans="1:97" ht="21" customHeight="1">
      <c r="A67" s="116" t="s">
        <v>87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32"/>
      <c r="T67" s="32"/>
      <c r="U67" s="32"/>
      <c r="V67" s="32"/>
      <c r="W67" s="32"/>
      <c r="X67" s="44" t="s">
        <v>110</v>
      </c>
      <c r="Y67" s="45"/>
      <c r="Z67" s="45"/>
      <c r="AA67" s="45"/>
      <c r="AB67" s="45"/>
      <c r="AC67" s="45"/>
      <c r="AD67" s="45"/>
      <c r="AE67" s="46"/>
      <c r="AF67" s="44" t="s">
        <v>109</v>
      </c>
      <c r="AG67" s="45"/>
      <c r="AH67" s="45"/>
      <c r="AI67" s="45"/>
      <c r="AJ67" s="45"/>
      <c r="AK67" s="45"/>
      <c r="AL67" s="46"/>
      <c r="AM67" s="33"/>
      <c r="AN67" s="44" t="s">
        <v>119</v>
      </c>
      <c r="AO67" s="45"/>
      <c r="AP67" s="45"/>
      <c r="AQ67" s="45"/>
      <c r="AR67" s="45"/>
      <c r="AS67" s="45"/>
      <c r="AT67" s="45"/>
      <c r="AU67" s="45"/>
      <c r="AV67" s="46"/>
      <c r="AW67" s="44" t="s">
        <v>61</v>
      </c>
      <c r="AX67" s="45"/>
      <c r="AY67" s="45"/>
      <c r="AZ67" s="45"/>
      <c r="BA67" s="45"/>
      <c r="BB67" s="46"/>
      <c r="BC67" s="33"/>
      <c r="BD67" s="33"/>
      <c r="BE67" s="44" t="s">
        <v>67</v>
      </c>
      <c r="BF67" s="45"/>
      <c r="BG67" s="45"/>
      <c r="BH67" s="45"/>
      <c r="BI67" s="45"/>
      <c r="BJ67" s="46"/>
      <c r="BK67" s="33"/>
      <c r="BL67" s="33"/>
      <c r="BM67" s="44"/>
      <c r="BN67" s="45"/>
      <c r="BO67" s="45"/>
      <c r="BP67" s="45"/>
      <c r="BQ67" s="45"/>
      <c r="BR67" s="46"/>
      <c r="BS67" s="33"/>
      <c r="BT67" s="33"/>
      <c r="BU67" s="33"/>
      <c r="BV67" s="33"/>
      <c r="BW67" s="35"/>
      <c r="BX67" s="106">
        <v>34618.79</v>
      </c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</row>
    <row r="68" spans="1:97" ht="121.5" customHeight="1">
      <c r="A68" s="125" t="s">
        <v>127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7"/>
      <c r="S68" s="32"/>
      <c r="T68" s="32"/>
      <c r="U68" s="32"/>
      <c r="V68" s="32"/>
      <c r="W68" s="32"/>
      <c r="X68" s="44" t="s">
        <v>110</v>
      </c>
      <c r="Y68" s="45"/>
      <c r="Z68" s="45"/>
      <c r="AA68" s="45"/>
      <c r="AB68" s="45"/>
      <c r="AC68" s="45"/>
      <c r="AD68" s="45"/>
      <c r="AE68" s="46"/>
      <c r="AF68" s="44" t="s">
        <v>117</v>
      </c>
      <c r="AG68" s="45"/>
      <c r="AH68" s="45"/>
      <c r="AI68" s="45"/>
      <c r="AJ68" s="45"/>
      <c r="AK68" s="45"/>
      <c r="AL68" s="46"/>
      <c r="AM68" s="33"/>
      <c r="AN68" s="44" t="s">
        <v>118</v>
      </c>
      <c r="AO68" s="45"/>
      <c r="AP68" s="45"/>
      <c r="AQ68" s="45"/>
      <c r="AR68" s="45"/>
      <c r="AS68" s="45"/>
      <c r="AT68" s="45"/>
      <c r="AU68" s="45"/>
      <c r="AV68" s="46"/>
      <c r="AW68" s="44"/>
      <c r="AX68" s="45"/>
      <c r="AY68" s="45"/>
      <c r="AZ68" s="45"/>
      <c r="BA68" s="45"/>
      <c r="BB68" s="46"/>
      <c r="BC68" s="33"/>
      <c r="BD68" s="33"/>
      <c r="BE68" s="44"/>
      <c r="BF68" s="45"/>
      <c r="BG68" s="45"/>
      <c r="BH68" s="45"/>
      <c r="BI68" s="45"/>
      <c r="BJ68" s="46"/>
      <c r="BK68" s="33"/>
      <c r="BL68" s="33"/>
      <c r="BM68" s="44"/>
      <c r="BN68" s="45"/>
      <c r="BO68" s="45"/>
      <c r="BP68" s="45"/>
      <c r="BQ68" s="45"/>
      <c r="BR68" s="46"/>
      <c r="BS68" s="33"/>
      <c r="BT68" s="33"/>
      <c r="BU68" s="33"/>
      <c r="BV68" s="33"/>
      <c r="BW68" s="35"/>
      <c r="BX68" s="128"/>
      <c r="BY68" s="129"/>
      <c r="BZ68" s="129"/>
      <c r="CA68" s="129"/>
      <c r="CB68" s="129"/>
      <c r="CC68" s="129"/>
      <c r="CD68" s="129"/>
      <c r="CE68" s="129"/>
      <c r="CF68" s="129"/>
      <c r="CG68" s="129"/>
      <c r="CH68" s="130"/>
      <c r="CI68" s="118"/>
      <c r="CJ68" s="119"/>
      <c r="CK68" s="119"/>
      <c r="CL68" s="119"/>
      <c r="CM68" s="119"/>
      <c r="CN68" s="119"/>
      <c r="CO68" s="119"/>
      <c r="CP68" s="119"/>
      <c r="CQ68" s="119"/>
      <c r="CR68" s="119"/>
      <c r="CS68" s="120"/>
    </row>
    <row r="69" spans="1:97" ht="21" customHeight="1">
      <c r="A69" s="116" t="s">
        <v>82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32"/>
      <c r="T69" s="32"/>
      <c r="U69" s="32"/>
      <c r="V69" s="32"/>
      <c r="W69" s="32"/>
      <c r="X69" s="44" t="s">
        <v>110</v>
      </c>
      <c r="Y69" s="45"/>
      <c r="Z69" s="45"/>
      <c r="AA69" s="45"/>
      <c r="AB69" s="45"/>
      <c r="AC69" s="45"/>
      <c r="AD69" s="45"/>
      <c r="AE69" s="46"/>
      <c r="AF69" s="44" t="s">
        <v>117</v>
      </c>
      <c r="AG69" s="45"/>
      <c r="AH69" s="45"/>
      <c r="AI69" s="45"/>
      <c r="AJ69" s="45"/>
      <c r="AK69" s="45"/>
      <c r="AL69" s="46"/>
      <c r="AM69" s="33"/>
      <c r="AN69" s="44" t="s">
        <v>118</v>
      </c>
      <c r="AO69" s="45"/>
      <c r="AP69" s="45"/>
      <c r="AQ69" s="45"/>
      <c r="AR69" s="45"/>
      <c r="AS69" s="45"/>
      <c r="AT69" s="45"/>
      <c r="AU69" s="45"/>
      <c r="AV69" s="46"/>
      <c r="AW69" s="44" t="s">
        <v>61</v>
      </c>
      <c r="AX69" s="45"/>
      <c r="AY69" s="45"/>
      <c r="AZ69" s="45"/>
      <c r="BA69" s="45"/>
      <c r="BB69" s="46"/>
      <c r="BC69" s="33"/>
      <c r="BD69" s="33"/>
      <c r="BE69" s="44" t="s">
        <v>72</v>
      </c>
      <c r="BF69" s="45"/>
      <c r="BG69" s="45"/>
      <c r="BH69" s="45"/>
      <c r="BI69" s="45"/>
      <c r="BJ69" s="46"/>
      <c r="BK69" s="33"/>
      <c r="BL69" s="33"/>
      <c r="BM69" s="44"/>
      <c r="BN69" s="45"/>
      <c r="BO69" s="45"/>
      <c r="BP69" s="45"/>
      <c r="BQ69" s="45"/>
      <c r="BR69" s="46"/>
      <c r="BS69" s="33"/>
      <c r="BT69" s="33"/>
      <c r="BU69" s="33"/>
      <c r="BV69" s="33"/>
      <c r="BW69" s="35"/>
      <c r="BX69" s="106">
        <v>112752</v>
      </c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</row>
    <row r="70" spans="1:97" ht="35.25" customHeight="1">
      <c r="A70" s="125" t="s">
        <v>128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7"/>
      <c r="S70" s="32"/>
      <c r="T70" s="32"/>
      <c r="U70" s="32"/>
      <c r="V70" s="32"/>
      <c r="W70" s="32"/>
      <c r="X70" s="44" t="s">
        <v>110</v>
      </c>
      <c r="Y70" s="45"/>
      <c r="Z70" s="45"/>
      <c r="AA70" s="45"/>
      <c r="AB70" s="45"/>
      <c r="AC70" s="45"/>
      <c r="AD70" s="45"/>
      <c r="AE70" s="46"/>
      <c r="AF70" s="44" t="s">
        <v>109</v>
      </c>
      <c r="AG70" s="45"/>
      <c r="AH70" s="45"/>
      <c r="AI70" s="45"/>
      <c r="AJ70" s="45"/>
      <c r="AK70" s="45"/>
      <c r="AL70" s="46"/>
      <c r="AM70" s="33"/>
      <c r="AN70" s="44" t="s">
        <v>120</v>
      </c>
      <c r="AO70" s="45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6"/>
      <c r="BC70" s="33"/>
      <c r="BD70" s="33"/>
      <c r="BE70" s="44"/>
      <c r="BF70" s="45"/>
      <c r="BG70" s="45"/>
      <c r="BH70" s="45"/>
      <c r="BI70" s="45"/>
      <c r="BJ70" s="46"/>
      <c r="BK70" s="33"/>
      <c r="BL70" s="33"/>
      <c r="BM70" s="44"/>
      <c r="BN70" s="45"/>
      <c r="BO70" s="45"/>
      <c r="BP70" s="45"/>
      <c r="BQ70" s="45"/>
      <c r="BR70" s="46"/>
      <c r="BS70" s="33"/>
      <c r="BT70" s="33"/>
      <c r="BU70" s="33"/>
      <c r="BV70" s="33"/>
      <c r="BW70" s="35"/>
      <c r="BX70" s="128"/>
      <c r="BY70" s="129"/>
      <c r="BZ70" s="129"/>
      <c r="CA70" s="129"/>
      <c r="CB70" s="129"/>
      <c r="CC70" s="129"/>
      <c r="CD70" s="129"/>
      <c r="CE70" s="129"/>
      <c r="CF70" s="129"/>
      <c r="CG70" s="129"/>
      <c r="CH70" s="130"/>
      <c r="CI70" s="118"/>
      <c r="CJ70" s="119"/>
      <c r="CK70" s="119"/>
      <c r="CL70" s="119"/>
      <c r="CM70" s="119"/>
      <c r="CN70" s="119"/>
      <c r="CO70" s="119"/>
      <c r="CP70" s="119"/>
      <c r="CQ70" s="119"/>
      <c r="CR70" s="119"/>
      <c r="CS70" s="120"/>
    </row>
    <row r="71" spans="1:97" ht="21" customHeight="1">
      <c r="A71" s="116" t="s">
        <v>82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32"/>
      <c r="T71" s="32"/>
      <c r="U71" s="32"/>
      <c r="V71" s="32"/>
      <c r="W71" s="32"/>
      <c r="X71" s="44" t="s">
        <v>110</v>
      </c>
      <c r="Y71" s="45"/>
      <c r="Z71" s="45"/>
      <c r="AA71" s="45"/>
      <c r="AB71" s="45"/>
      <c r="AC71" s="45"/>
      <c r="AD71" s="45"/>
      <c r="AE71" s="46"/>
      <c r="AF71" s="44" t="s">
        <v>109</v>
      </c>
      <c r="AG71" s="45"/>
      <c r="AH71" s="45"/>
      <c r="AI71" s="45"/>
      <c r="AJ71" s="45"/>
      <c r="AK71" s="45"/>
      <c r="AL71" s="46"/>
      <c r="AM71" s="33"/>
      <c r="AN71" s="44" t="s">
        <v>120</v>
      </c>
      <c r="AO71" s="45"/>
      <c r="AP71" s="45"/>
      <c r="AQ71" s="45"/>
      <c r="AR71" s="45"/>
      <c r="AS71" s="45"/>
      <c r="AT71" s="45"/>
      <c r="AU71" s="45"/>
      <c r="AV71" s="46"/>
      <c r="AW71" s="44" t="s">
        <v>61</v>
      </c>
      <c r="AX71" s="45"/>
      <c r="AY71" s="45"/>
      <c r="AZ71" s="45"/>
      <c r="BA71" s="45"/>
      <c r="BB71" s="46"/>
      <c r="BC71" s="33"/>
      <c r="BD71" s="33"/>
      <c r="BE71" s="44" t="s">
        <v>72</v>
      </c>
      <c r="BF71" s="45"/>
      <c r="BG71" s="45"/>
      <c r="BH71" s="45"/>
      <c r="BI71" s="45"/>
      <c r="BJ71" s="46"/>
      <c r="BK71" s="33"/>
      <c r="BL71" s="33"/>
      <c r="BM71" s="44"/>
      <c r="BN71" s="45"/>
      <c r="BO71" s="45"/>
      <c r="BP71" s="45"/>
      <c r="BQ71" s="45"/>
      <c r="BR71" s="46"/>
      <c r="BS71" s="33"/>
      <c r="BT71" s="33"/>
      <c r="BU71" s="33"/>
      <c r="BV71" s="33"/>
      <c r="BW71" s="35"/>
      <c r="BX71" s="128">
        <v>525666.27</v>
      </c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</row>
    <row r="72" spans="1:97" ht="15" customHeight="1">
      <c r="A72" s="105" t="s">
        <v>83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50"/>
      <c r="T72" s="50"/>
      <c r="U72" s="50"/>
      <c r="V72" s="50"/>
      <c r="W72" s="50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50"/>
      <c r="AO72" s="50"/>
      <c r="AP72" s="50"/>
      <c r="AQ72" s="50"/>
      <c r="AR72" s="50"/>
      <c r="AS72" s="50"/>
      <c r="AT72" s="50"/>
      <c r="AU72" s="50"/>
      <c r="AV72" s="50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111">
        <f>SUM(BX71:CH71)</f>
        <v>525666.27</v>
      </c>
      <c r="BY72" s="111"/>
      <c r="BZ72" s="111"/>
      <c r="CA72" s="111"/>
      <c r="CB72" s="111"/>
      <c r="CC72" s="111"/>
      <c r="CD72" s="111"/>
      <c r="CE72" s="111"/>
      <c r="CF72" s="111"/>
      <c r="CG72" s="111"/>
      <c r="CH72" s="112"/>
      <c r="CI72" s="118"/>
      <c r="CJ72" s="119"/>
      <c r="CK72" s="119"/>
      <c r="CL72" s="119"/>
      <c r="CM72" s="119"/>
      <c r="CN72" s="119"/>
      <c r="CO72" s="119"/>
      <c r="CP72" s="119"/>
      <c r="CQ72" s="119"/>
      <c r="CR72" s="119"/>
      <c r="CS72" s="120"/>
    </row>
    <row r="73" spans="1:97" ht="50.25" customHeight="1">
      <c r="A73" s="125" t="s">
        <v>129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7"/>
      <c r="S73" s="32"/>
      <c r="T73" s="32"/>
      <c r="U73" s="32"/>
      <c r="V73" s="32"/>
      <c r="W73" s="32"/>
      <c r="X73" s="44" t="s">
        <v>110</v>
      </c>
      <c r="Y73" s="45"/>
      <c r="Z73" s="45"/>
      <c r="AA73" s="45"/>
      <c r="AB73" s="45"/>
      <c r="AC73" s="45"/>
      <c r="AD73" s="45"/>
      <c r="AE73" s="46"/>
      <c r="AF73" s="44" t="s">
        <v>109</v>
      </c>
      <c r="AG73" s="45"/>
      <c r="AH73" s="45"/>
      <c r="AI73" s="45"/>
      <c r="AJ73" s="45"/>
      <c r="AK73" s="45"/>
      <c r="AL73" s="46"/>
      <c r="AM73" s="33"/>
      <c r="AN73" s="44" t="s">
        <v>115</v>
      </c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6"/>
      <c r="BC73" s="33"/>
      <c r="BD73" s="33"/>
      <c r="BE73" s="44"/>
      <c r="BF73" s="45"/>
      <c r="BG73" s="45"/>
      <c r="BH73" s="45"/>
      <c r="BI73" s="45"/>
      <c r="BJ73" s="46"/>
      <c r="BK73" s="33"/>
      <c r="BL73" s="33"/>
      <c r="BM73" s="44"/>
      <c r="BN73" s="45"/>
      <c r="BO73" s="45"/>
      <c r="BP73" s="45"/>
      <c r="BQ73" s="45"/>
      <c r="BR73" s="46"/>
      <c r="BS73" s="33"/>
      <c r="BT73" s="33"/>
      <c r="BU73" s="33"/>
      <c r="BV73" s="33"/>
      <c r="BW73" s="35"/>
      <c r="BX73" s="128"/>
      <c r="BY73" s="129"/>
      <c r="BZ73" s="129"/>
      <c r="CA73" s="129"/>
      <c r="CB73" s="129"/>
      <c r="CC73" s="129"/>
      <c r="CD73" s="129"/>
      <c r="CE73" s="129"/>
      <c r="CF73" s="129"/>
      <c r="CG73" s="129"/>
      <c r="CH73" s="130"/>
      <c r="CI73" s="118"/>
      <c r="CJ73" s="119"/>
      <c r="CK73" s="119"/>
      <c r="CL73" s="119"/>
      <c r="CM73" s="119"/>
      <c r="CN73" s="119"/>
      <c r="CO73" s="119"/>
      <c r="CP73" s="119"/>
      <c r="CQ73" s="119"/>
      <c r="CR73" s="119"/>
      <c r="CS73" s="120"/>
    </row>
    <row r="74" spans="1:97" ht="21" customHeight="1">
      <c r="A74" s="116" t="s">
        <v>45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32"/>
      <c r="T74" s="32"/>
      <c r="U74" s="32"/>
      <c r="V74" s="32"/>
      <c r="W74" s="32"/>
      <c r="X74" s="44" t="s">
        <v>110</v>
      </c>
      <c r="Y74" s="45"/>
      <c r="Z74" s="45"/>
      <c r="AA74" s="45"/>
      <c r="AB74" s="45"/>
      <c r="AC74" s="45"/>
      <c r="AD74" s="45"/>
      <c r="AE74" s="46"/>
      <c r="AF74" s="44" t="s">
        <v>109</v>
      </c>
      <c r="AG74" s="45"/>
      <c r="AH74" s="45"/>
      <c r="AI74" s="45"/>
      <c r="AJ74" s="45"/>
      <c r="AK74" s="45"/>
      <c r="AL74" s="46"/>
      <c r="AM74" s="33"/>
      <c r="AN74" s="44" t="s">
        <v>115</v>
      </c>
      <c r="AO74" s="45"/>
      <c r="AP74" s="45"/>
      <c r="AQ74" s="45"/>
      <c r="AR74" s="45"/>
      <c r="AS74" s="45"/>
      <c r="AT74" s="45"/>
      <c r="AU74" s="45"/>
      <c r="AV74" s="46"/>
      <c r="AW74" s="44" t="s">
        <v>116</v>
      </c>
      <c r="AX74" s="45"/>
      <c r="AY74" s="45"/>
      <c r="AZ74" s="45"/>
      <c r="BA74" s="45"/>
      <c r="BB74" s="46"/>
      <c r="BC74" s="33"/>
      <c r="BD74" s="33"/>
      <c r="BE74" s="44" t="s">
        <v>70</v>
      </c>
      <c r="BF74" s="45"/>
      <c r="BG74" s="45"/>
      <c r="BH74" s="45"/>
      <c r="BI74" s="45"/>
      <c r="BJ74" s="46"/>
      <c r="BK74" s="33"/>
      <c r="BL74" s="33"/>
      <c r="BM74" s="44"/>
      <c r="BN74" s="45"/>
      <c r="BO74" s="45"/>
      <c r="BP74" s="45"/>
      <c r="BQ74" s="45"/>
      <c r="BR74" s="46"/>
      <c r="BS74" s="33"/>
      <c r="BT74" s="33"/>
      <c r="BU74" s="33"/>
      <c r="BV74" s="33"/>
      <c r="BW74" s="35"/>
      <c r="BX74" s="128">
        <f>SUM(2300)</f>
        <v>2300</v>
      </c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</row>
    <row r="75" spans="1:97" ht="21" customHeight="1">
      <c r="A75" s="116" t="s">
        <v>45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32"/>
      <c r="T75" s="32"/>
      <c r="U75" s="32"/>
      <c r="V75" s="32"/>
      <c r="W75" s="32"/>
      <c r="X75" s="44" t="s">
        <v>110</v>
      </c>
      <c r="Y75" s="45"/>
      <c r="Z75" s="45"/>
      <c r="AA75" s="45"/>
      <c r="AB75" s="45"/>
      <c r="AC75" s="45"/>
      <c r="AD75" s="45"/>
      <c r="AE75" s="46"/>
      <c r="AF75" s="44" t="s">
        <v>109</v>
      </c>
      <c r="AG75" s="45"/>
      <c r="AH75" s="45"/>
      <c r="AI75" s="45"/>
      <c r="AJ75" s="45"/>
      <c r="AK75" s="45"/>
      <c r="AL75" s="46"/>
      <c r="AM75" s="33"/>
      <c r="AN75" s="44" t="s">
        <v>115</v>
      </c>
      <c r="AO75" s="45"/>
      <c r="AP75" s="45"/>
      <c r="AQ75" s="45"/>
      <c r="AR75" s="45"/>
      <c r="AS75" s="45"/>
      <c r="AT75" s="45"/>
      <c r="AU75" s="45"/>
      <c r="AV75" s="46"/>
      <c r="AW75" s="44" t="s">
        <v>61</v>
      </c>
      <c r="AX75" s="45"/>
      <c r="AY75" s="45"/>
      <c r="AZ75" s="45"/>
      <c r="BA75" s="45"/>
      <c r="BB75" s="46"/>
      <c r="BC75" s="33"/>
      <c r="BD75" s="33"/>
      <c r="BE75" s="44" t="s">
        <v>70</v>
      </c>
      <c r="BF75" s="45"/>
      <c r="BG75" s="45"/>
      <c r="BH75" s="45"/>
      <c r="BI75" s="45"/>
      <c r="BJ75" s="46"/>
      <c r="BK75" s="33"/>
      <c r="BL75" s="33"/>
      <c r="BM75" s="44"/>
      <c r="BN75" s="45"/>
      <c r="BO75" s="45"/>
      <c r="BP75" s="45"/>
      <c r="BQ75" s="45"/>
      <c r="BR75" s="46"/>
      <c r="BS75" s="33"/>
      <c r="BT75" s="33"/>
      <c r="BU75" s="33"/>
      <c r="BV75" s="33"/>
      <c r="BW75" s="35"/>
      <c r="BX75" s="128">
        <f>SUM(695)</f>
        <v>695</v>
      </c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</row>
    <row r="76" spans="1:97" ht="15" customHeight="1">
      <c r="A76" s="105" t="s">
        <v>83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50"/>
      <c r="T76" s="50"/>
      <c r="U76" s="50"/>
      <c r="V76" s="50"/>
      <c r="W76" s="50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50"/>
      <c r="AO76" s="50"/>
      <c r="AP76" s="50"/>
      <c r="AQ76" s="50"/>
      <c r="AR76" s="50"/>
      <c r="AS76" s="50"/>
      <c r="AT76" s="50"/>
      <c r="AU76" s="50"/>
      <c r="AV76" s="50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111">
        <f>SUM(BX74:BX75)</f>
        <v>2995</v>
      </c>
      <c r="BY76" s="111"/>
      <c r="BZ76" s="111"/>
      <c r="CA76" s="111"/>
      <c r="CB76" s="111"/>
      <c r="CC76" s="111"/>
      <c r="CD76" s="111"/>
      <c r="CE76" s="111"/>
      <c r="CF76" s="111"/>
      <c r="CG76" s="111"/>
      <c r="CH76" s="112"/>
      <c r="CI76" s="118"/>
      <c r="CJ76" s="119"/>
      <c r="CK76" s="119"/>
      <c r="CL76" s="119"/>
      <c r="CM76" s="119"/>
      <c r="CN76" s="119"/>
      <c r="CO76" s="119"/>
      <c r="CP76" s="119"/>
      <c r="CQ76" s="119"/>
      <c r="CR76" s="119"/>
      <c r="CS76" s="120"/>
    </row>
    <row r="77" spans="1:97" ht="25.5" customHeight="1">
      <c r="A77" s="121" t="s">
        <v>88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3"/>
      <c r="BS77" s="33"/>
      <c r="BT77" s="33"/>
      <c r="BU77" s="33"/>
      <c r="BV77" s="33"/>
      <c r="BW77" s="35"/>
      <c r="BX77" s="106">
        <f>SUM(BX44+BX56+BX61+BX65+BX67+BX69+BX72+BX76)</f>
        <v>10603721.439999998</v>
      </c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</row>
    <row r="78" spans="1:97" ht="13.5" customHeight="1">
      <c r="A78" s="34" t="s">
        <v>46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118"/>
      <c r="P78" s="119"/>
      <c r="Q78" s="119"/>
      <c r="R78" s="120"/>
      <c r="S78" s="36"/>
      <c r="T78" s="36"/>
      <c r="U78" s="36"/>
      <c r="V78" s="36"/>
      <c r="W78" s="36"/>
      <c r="X78" s="44"/>
      <c r="Y78" s="45"/>
      <c r="Z78" s="45"/>
      <c r="AA78" s="45"/>
      <c r="AB78" s="45"/>
      <c r="AC78" s="45"/>
      <c r="AD78" s="45"/>
      <c r="AE78" s="46"/>
      <c r="AF78" s="44"/>
      <c r="AG78" s="45"/>
      <c r="AH78" s="45"/>
      <c r="AI78" s="45"/>
      <c r="AJ78" s="45"/>
      <c r="AK78" s="45"/>
      <c r="AL78" s="46"/>
      <c r="AM78" s="36"/>
      <c r="AN78" s="44"/>
      <c r="AO78" s="45"/>
      <c r="AP78" s="45"/>
      <c r="AQ78" s="45"/>
      <c r="AR78" s="45"/>
      <c r="AS78" s="45"/>
      <c r="AT78" s="45"/>
      <c r="AU78" s="45"/>
      <c r="AV78" s="46"/>
      <c r="AW78" s="44"/>
      <c r="AX78" s="45"/>
      <c r="AY78" s="45"/>
      <c r="AZ78" s="45"/>
      <c r="BA78" s="45"/>
      <c r="BB78" s="46"/>
      <c r="BC78" s="36"/>
      <c r="BD78" s="36"/>
      <c r="BE78" s="44"/>
      <c r="BF78" s="45"/>
      <c r="BG78" s="45"/>
      <c r="BH78" s="45"/>
      <c r="BI78" s="45"/>
      <c r="BJ78" s="46"/>
      <c r="BK78" s="36"/>
      <c r="BL78" s="36"/>
      <c r="BM78" s="44"/>
      <c r="BN78" s="45"/>
      <c r="BO78" s="45"/>
      <c r="BP78" s="45"/>
      <c r="BQ78" s="45"/>
      <c r="BR78" s="46"/>
      <c r="BS78" s="36"/>
      <c r="BT78" s="36"/>
      <c r="BU78" s="36"/>
      <c r="BV78" s="36"/>
      <c r="BW78" s="36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</row>
    <row r="79" spans="1:97" ht="21" customHeight="1" thickBot="1">
      <c r="A79" s="7" t="s">
        <v>47</v>
      </c>
      <c r="P79" s="59" t="s">
        <v>105</v>
      </c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X79" s="59" t="s">
        <v>106</v>
      </c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CJ79" s="6" t="s">
        <v>48</v>
      </c>
      <c r="CL79" s="131"/>
      <c r="CM79" s="131"/>
      <c r="CN79" s="131"/>
      <c r="CO79" s="131"/>
      <c r="CP79" s="131"/>
      <c r="CQ79" s="131"/>
      <c r="CR79" s="131"/>
      <c r="CS79" s="131"/>
    </row>
    <row r="80" spans="16:97" s="15" customFormat="1" ht="13.5" thickBot="1">
      <c r="P80" s="132" t="s">
        <v>49</v>
      </c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H80" s="132" t="s">
        <v>6</v>
      </c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X80" s="132" t="s">
        <v>7</v>
      </c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CA80" s="1"/>
      <c r="CB80" s="1"/>
      <c r="CC80" s="1"/>
      <c r="CD80" s="1"/>
      <c r="CE80" s="1"/>
      <c r="CF80" s="1"/>
      <c r="CG80" s="1"/>
      <c r="CH80" s="1"/>
      <c r="CI80" s="1"/>
      <c r="CJ80" s="6" t="s">
        <v>50</v>
      </c>
      <c r="CK80" s="1"/>
      <c r="CL80" s="133"/>
      <c r="CM80" s="133"/>
      <c r="CN80" s="133"/>
      <c r="CO80" s="133"/>
      <c r="CP80" s="133"/>
      <c r="CQ80" s="133"/>
      <c r="CR80" s="133"/>
      <c r="CS80" s="133"/>
    </row>
    <row r="81" spans="1:48" ht="12.75">
      <c r="A81" s="7" t="s">
        <v>51</v>
      </c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</row>
    <row r="82" spans="1:66" ht="12.75">
      <c r="A82" s="7" t="s">
        <v>52</v>
      </c>
      <c r="P82" s="132" t="s">
        <v>6</v>
      </c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5"/>
      <c r="AH82" s="132" t="s">
        <v>7</v>
      </c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84" ht="12.75">
      <c r="A83" s="7" t="s">
        <v>53</v>
      </c>
      <c r="P83" s="59" t="s">
        <v>56</v>
      </c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</row>
    <row r="84" spans="1:84" s="15" customFormat="1" ht="10.5">
      <c r="A84" s="16"/>
      <c r="P84" s="132" t="s">
        <v>49</v>
      </c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H84" s="132" t="s">
        <v>6</v>
      </c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X84" s="132" t="s">
        <v>7</v>
      </c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P84" s="132" t="s">
        <v>54</v>
      </c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</row>
    <row r="85" spans="1:27" ht="12.75">
      <c r="A85" s="6" t="s">
        <v>8</v>
      </c>
      <c r="B85" s="60" t="s">
        <v>101</v>
      </c>
      <c r="C85" s="60"/>
      <c r="D85" s="60"/>
      <c r="E85" s="7" t="s">
        <v>9</v>
      </c>
      <c r="F85" s="59" t="s">
        <v>89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W85" s="8" t="s">
        <v>10</v>
      </c>
      <c r="X85" s="134" t="s">
        <v>96</v>
      </c>
      <c r="Y85" s="134"/>
      <c r="Z85" s="134"/>
      <c r="AA85" s="134"/>
    </row>
    <row r="86" spans="1:18" s="4" customFormat="1" ht="5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78:91" ht="12.75"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</row>
    <row r="88" spans="78:83" ht="12.75">
      <c r="BZ88" s="136"/>
      <c r="CA88" s="136"/>
      <c r="CB88" s="136"/>
      <c r="CC88" s="136"/>
      <c r="CD88" s="136"/>
      <c r="CE88" s="136"/>
    </row>
    <row r="89" spans="78:83" ht="12.75">
      <c r="BZ89" s="135"/>
      <c r="CA89" s="136"/>
      <c r="CB89" s="136"/>
      <c r="CC89" s="136"/>
      <c r="CD89" s="136"/>
      <c r="CE89" s="136"/>
    </row>
    <row r="90" spans="78:83" ht="12.75">
      <c r="BZ90" s="136"/>
      <c r="CA90" s="136"/>
      <c r="CB90" s="136"/>
      <c r="CC90" s="136"/>
      <c r="CD90" s="136"/>
      <c r="CE90" s="136"/>
    </row>
  </sheetData>
  <sheetProtection selectLockedCells="1" selectUnlockedCells="1"/>
  <mergeCells count="565">
    <mergeCell ref="BZ87:CM87"/>
    <mergeCell ref="BZ88:CE88"/>
    <mergeCell ref="BZ89:CE89"/>
    <mergeCell ref="BZ90:CE90"/>
    <mergeCell ref="P84:AF84"/>
    <mergeCell ref="AH84:AV84"/>
    <mergeCell ref="AX84:BN84"/>
    <mergeCell ref="BP84:CF84"/>
    <mergeCell ref="B85:D85"/>
    <mergeCell ref="F85:U85"/>
    <mergeCell ref="X85:AA85"/>
    <mergeCell ref="P82:AF82"/>
    <mergeCell ref="AH82:AV82"/>
    <mergeCell ref="P83:AF83"/>
    <mergeCell ref="AH83:AV83"/>
    <mergeCell ref="AX83:BN83"/>
    <mergeCell ref="BP83:CF83"/>
    <mergeCell ref="P80:AF80"/>
    <mergeCell ref="AH80:AV80"/>
    <mergeCell ref="AX80:BN80"/>
    <mergeCell ref="CL80:CS80"/>
    <mergeCell ref="P81:AF81"/>
    <mergeCell ref="AH81:AV81"/>
    <mergeCell ref="P79:AF79"/>
    <mergeCell ref="AH79:AV79"/>
    <mergeCell ref="AX79:BN79"/>
    <mergeCell ref="CL79:CS79"/>
    <mergeCell ref="O78:R78"/>
    <mergeCell ref="X78:AE78"/>
    <mergeCell ref="AF78:AL78"/>
    <mergeCell ref="AN78:AV78"/>
    <mergeCell ref="AW78:BB78"/>
    <mergeCell ref="BE78:BJ78"/>
    <mergeCell ref="BX77:CH77"/>
    <mergeCell ref="CI77:CS77"/>
    <mergeCell ref="A76:R76"/>
    <mergeCell ref="S76:W76"/>
    <mergeCell ref="X76:AE76"/>
    <mergeCell ref="AF76:AM76"/>
    <mergeCell ref="BM78:BR78"/>
    <mergeCell ref="BX78:CH78"/>
    <mergeCell ref="CI78:CS78"/>
    <mergeCell ref="BM75:BR75"/>
    <mergeCell ref="BX75:CH75"/>
    <mergeCell ref="CI75:CS75"/>
    <mergeCell ref="BM76:BW76"/>
    <mergeCell ref="BX76:CH76"/>
    <mergeCell ref="CI76:CS76"/>
    <mergeCell ref="A77:BR77"/>
    <mergeCell ref="A75:R75"/>
    <mergeCell ref="X75:AE75"/>
    <mergeCell ref="AF75:AL75"/>
    <mergeCell ref="AN75:AV75"/>
    <mergeCell ref="AW75:BB75"/>
    <mergeCell ref="BE75:BJ75"/>
    <mergeCell ref="BM74:BR74"/>
    <mergeCell ref="BX74:CH74"/>
    <mergeCell ref="CI74:CS74"/>
    <mergeCell ref="AN76:AV76"/>
    <mergeCell ref="AW76:BD76"/>
    <mergeCell ref="BE76:BL76"/>
    <mergeCell ref="A74:R74"/>
    <mergeCell ref="X74:AE74"/>
    <mergeCell ref="AF74:AL74"/>
    <mergeCell ref="AN74:AV74"/>
    <mergeCell ref="AW74:BB74"/>
    <mergeCell ref="BE74:BJ74"/>
    <mergeCell ref="CI72:CS72"/>
    <mergeCell ref="A73:R73"/>
    <mergeCell ref="X73:AE73"/>
    <mergeCell ref="AF73:AL73"/>
    <mergeCell ref="AN73:AV73"/>
    <mergeCell ref="AW73:BB73"/>
    <mergeCell ref="BE73:BJ73"/>
    <mergeCell ref="BM73:BR73"/>
    <mergeCell ref="BX73:CH73"/>
    <mergeCell ref="CI73:CS73"/>
    <mergeCell ref="CI71:CS71"/>
    <mergeCell ref="A72:R72"/>
    <mergeCell ref="S72:W72"/>
    <mergeCell ref="X72:AE72"/>
    <mergeCell ref="AF72:AM72"/>
    <mergeCell ref="AN72:AV72"/>
    <mergeCell ref="AW72:BD72"/>
    <mergeCell ref="BE72:BL72"/>
    <mergeCell ref="BM72:BW72"/>
    <mergeCell ref="BX72:CH72"/>
    <mergeCell ref="BX70:CH70"/>
    <mergeCell ref="CI70:CS70"/>
    <mergeCell ref="A71:R71"/>
    <mergeCell ref="X71:AE71"/>
    <mergeCell ref="AF71:AL71"/>
    <mergeCell ref="AN71:AV71"/>
    <mergeCell ref="AW71:BB71"/>
    <mergeCell ref="BE71:BJ71"/>
    <mergeCell ref="BM71:BR71"/>
    <mergeCell ref="BX71:CH71"/>
    <mergeCell ref="BM69:BR69"/>
    <mergeCell ref="BX69:CH69"/>
    <mergeCell ref="CI69:CS69"/>
    <mergeCell ref="A70:R70"/>
    <mergeCell ref="X70:AE70"/>
    <mergeCell ref="AF70:AL70"/>
    <mergeCell ref="AN70:AV70"/>
    <mergeCell ref="AW70:BB70"/>
    <mergeCell ref="BE70:BJ70"/>
    <mergeCell ref="BM70:BR70"/>
    <mergeCell ref="A69:R69"/>
    <mergeCell ref="X69:AE69"/>
    <mergeCell ref="AF69:AL69"/>
    <mergeCell ref="AN69:AV69"/>
    <mergeCell ref="AW69:BB69"/>
    <mergeCell ref="BE69:BJ69"/>
    <mergeCell ref="CI67:CS67"/>
    <mergeCell ref="A68:R68"/>
    <mergeCell ref="X68:AE68"/>
    <mergeCell ref="AF68:AL68"/>
    <mergeCell ref="AN68:AV68"/>
    <mergeCell ref="AW68:BB68"/>
    <mergeCell ref="BE68:BJ68"/>
    <mergeCell ref="BM68:BR68"/>
    <mergeCell ref="BX68:CH68"/>
    <mergeCell ref="CI68:CS68"/>
    <mergeCell ref="BM66:BR66"/>
    <mergeCell ref="BX66:CH66"/>
    <mergeCell ref="CI66:CS66"/>
    <mergeCell ref="X67:AE67"/>
    <mergeCell ref="AF67:AL67"/>
    <mergeCell ref="AN67:AV67"/>
    <mergeCell ref="AW67:BB67"/>
    <mergeCell ref="BE67:BJ67"/>
    <mergeCell ref="BM67:BR67"/>
    <mergeCell ref="BX67:CH67"/>
    <mergeCell ref="BE65:BL65"/>
    <mergeCell ref="BM65:BW65"/>
    <mergeCell ref="BX65:CH65"/>
    <mergeCell ref="CI65:CS65"/>
    <mergeCell ref="A66:R66"/>
    <mergeCell ref="X66:AE66"/>
    <mergeCell ref="AF66:AL66"/>
    <mergeCell ref="AN66:AV66"/>
    <mergeCell ref="AW66:BB66"/>
    <mergeCell ref="BE66:BJ66"/>
    <mergeCell ref="A65:R65"/>
    <mergeCell ref="S65:W65"/>
    <mergeCell ref="X65:AE65"/>
    <mergeCell ref="AF65:AM65"/>
    <mergeCell ref="AN65:AV65"/>
    <mergeCell ref="AW65:BD65"/>
    <mergeCell ref="CI62:CS62"/>
    <mergeCell ref="A63:R63"/>
    <mergeCell ref="X63:AE63"/>
    <mergeCell ref="AF63:AL63"/>
    <mergeCell ref="AN63:AV63"/>
    <mergeCell ref="AW63:BB63"/>
    <mergeCell ref="BE63:BJ63"/>
    <mergeCell ref="BM63:BR63"/>
    <mergeCell ref="BX63:CH63"/>
    <mergeCell ref="CI63:CS63"/>
    <mergeCell ref="BX61:CH61"/>
    <mergeCell ref="CI61:CS61"/>
    <mergeCell ref="A62:R62"/>
    <mergeCell ref="X62:AE62"/>
    <mergeCell ref="AF62:AL62"/>
    <mergeCell ref="AN62:AV62"/>
    <mergeCell ref="AW62:BB62"/>
    <mergeCell ref="BE62:BJ62"/>
    <mergeCell ref="BM62:BR62"/>
    <mergeCell ref="BX62:CH62"/>
    <mergeCell ref="BX60:CH60"/>
    <mergeCell ref="CI60:CS60"/>
    <mergeCell ref="A61:R61"/>
    <mergeCell ref="S61:W61"/>
    <mergeCell ref="X61:AE61"/>
    <mergeCell ref="AF61:AM61"/>
    <mergeCell ref="AN61:AV61"/>
    <mergeCell ref="AW61:BD61"/>
    <mergeCell ref="BE61:BL61"/>
    <mergeCell ref="BM61:BW61"/>
    <mergeCell ref="BM59:BR59"/>
    <mergeCell ref="BX59:CH59"/>
    <mergeCell ref="CI59:CS59"/>
    <mergeCell ref="A60:R60"/>
    <mergeCell ref="X60:AE60"/>
    <mergeCell ref="AF60:AL60"/>
    <mergeCell ref="AN60:AV60"/>
    <mergeCell ref="AW60:BB60"/>
    <mergeCell ref="BE60:BJ60"/>
    <mergeCell ref="BM60:BR60"/>
    <mergeCell ref="A59:R59"/>
    <mergeCell ref="X59:AE59"/>
    <mergeCell ref="AF59:AL59"/>
    <mergeCell ref="AN59:AV59"/>
    <mergeCell ref="AW59:BB59"/>
    <mergeCell ref="BE59:BJ59"/>
    <mergeCell ref="CI57:CS57"/>
    <mergeCell ref="A58:R58"/>
    <mergeCell ref="X58:AE58"/>
    <mergeCell ref="AF58:AL58"/>
    <mergeCell ref="AN58:AV58"/>
    <mergeCell ref="AW58:BB58"/>
    <mergeCell ref="BE58:BJ58"/>
    <mergeCell ref="BM58:BR58"/>
    <mergeCell ref="BX58:CH58"/>
    <mergeCell ref="CI58:CS58"/>
    <mergeCell ref="BX56:CH56"/>
    <mergeCell ref="CI56:CS56"/>
    <mergeCell ref="A57:R57"/>
    <mergeCell ref="X57:AE57"/>
    <mergeCell ref="AF57:AL57"/>
    <mergeCell ref="AN57:AV57"/>
    <mergeCell ref="AW57:BB57"/>
    <mergeCell ref="BE57:BJ57"/>
    <mergeCell ref="BM57:BR57"/>
    <mergeCell ref="BX57:CH57"/>
    <mergeCell ref="BX55:CH55"/>
    <mergeCell ref="CI55:CS55"/>
    <mergeCell ref="A56:R56"/>
    <mergeCell ref="S56:W56"/>
    <mergeCell ref="X56:AE56"/>
    <mergeCell ref="AF56:AM56"/>
    <mergeCell ref="AN56:AV56"/>
    <mergeCell ref="AW56:BD56"/>
    <mergeCell ref="BE56:BL56"/>
    <mergeCell ref="BM56:BW56"/>
    <mergeCell ref="BX54:CH54"/>
    <mergeCell ref="CI54:CS54"/>
    <mergeCell ref="A55:R55"/>
    <mergeCell ref="S55:W55"/>
    <mergeCell ref="X55:AE55"/>
    <mergeCell ref="AF55:AM55"/>
    <mergeCell ref="AN55:AV55"/>
    <mergeCell ref="AW55:BD55"/>
    <mergeCell ref="BE55:BL55"/>
    <mergeCell ref="BM55:BW55"/>
    <mergeCell ref="BX53:CH53"/>
    <mergeCell ref="CI53:CS53"/>
    <mergeCell ref="A54:R54"/>
    <mergeCell ref="S54:W54"/>
    <mergeCell ref="X54:AE54"/>
    <mergeCell ref="AF54:AM54"/>
    <mergeCell ref="AN54:AV54"/>
    <mergeCell ref="AW54:BD54"/>
    <mergeCell ref="BE54:BL54"/>
    <mergeCell ref="BM54:BW54"/>
    <mergeCell ref="BX52:CH52"/>
    <mergeCell ref="CI52:CS52"/>
    <mergeCell ref="A53:R53"/>
    <mergeCell ref="S53:W53"/>
    <mergeCell ref="X53:AE53"/>
    <mergeCell ref="AF53:AM53"/>
    <mergeCell ref="AN53:AV53"/>
    <mergeCell ref="AW53:BD53"/>
    <mergeCell ref="BE53:BL53"/>
    <mergeCell ref="BM53:BW53"/>
    <mergeCell ref="BX51:CH51"/>
    <mergeCell ref="CI51:CS51"/>
    <mergeCell ref="A52:R52"/>
    <mergeCell ref="S52:W52"/>
    <mergeCell ref="X52:AE52"/>
    <mergeCell ref="AF52:AM52"/>
    <mergeCell ref="AN52:AV52"/>
    <mergeCell ref="AW52:BD52"/>
    <mergeCell ref="BE52:BL52"/>
    <mergeCell ref="BM52:BW52"/>
    <mergeCell ref="BX50:CH50"/>
    <mergeCell ref="CI50:CS50"/>
    <mergeCell ref="A67:R67"/>
    <mergeCell ref="S51:W51"/>
    <mergeCell ref="X51:AE51"/>
    <mergeCell ref="AF51:AM51"/>
    <mergeCell ref="AN51:AV51"/>
    <mergeCell ref="AW51:BD51"/>
    <mergeCell ref="BE51:BL51"/>
    <mergeCell ref="BM51:BW51"/>
    <mergeCell ref="BX49:CH49"/>
    <mergeCell ref="CI49:CS49"/>
    <mergeCell ref="A50:R50"/>
    <mergeCell ref="S50:W50"/>
    <mergeCell ref="X50:AE50"/>
    <mergeCell ref="AF50:AM50"/>
    <mergeCell ref="AN50:AV50"/>
    <mergeCell ref="AW50:BD50"/>
    <mergeCell ref="BE50:BL50"/>
    <mergeCell ref="BM50:BW50"/>
    <mergeCell ref="BX48:CH48"/>
    <mergeCell ref="CI48:CS48"/>
    <mergeCell ref="A49:R49"/>
    <mergeCell ref="S49:W49"/>
    <mergeCell ref="X49:AE49"/>
    <mergeCell ref="AF49:AM49"/>
    <mergeCell ref="AN49:AV49"/>
    <mergeCell ref="AW49:BD49"/>
    <mergeCell ref="BE49:BL49"/>
    <mergeCell ref="BM49:BW49"/>
    <mergeCell ref="BX47:CH47"/>
    <mergeCell ref="CI47:CS47"/>
    <mergeCell ref="A48:R48"/>
    <mergeCell ref="S48:W48"/>
    <mergeCell ref="X48:AE48"/>
    <mergeCell ref="AF48:AM48"/>
    <mergeCell ref="AN48:AV48"/>
    <mergeCell ref="AW48:BD48"/>
    <mergeCell ref="BE48:BL48"/>
    <mergeCell ref="BM48:BW48"/>
    <mergeCell ref="BX46:CH46"/>
    <mergeCell ref="CI46:CS46"/>
    <mergeCell ref="A47:R47"/>
    <mergeCell ref="S47:W47"/>
    <mergeCell ref="X47:AE47"/>
    <mergeCell ref="AF47:AM47"/>
    <mergeCell ref="AN47:AV47"/>
    <mergeCell ref="AW47:BD47"/>
    <mergeCell ref="BE47:BL47"/>
    <mergeCell ref="BM47:BW47"/>
    <mergeCell ref="BX45:CH45"/>
    <mergeCell ref="CI45:CS45"/>
    <mergeCell ref="A46:R46"/>
    <mergeCell ref="S46:W46"/>
    <mergeCell ref="X46:AE46"/>
    <mergeCell ref="AF46:AM46"/>
    <mergeCell ref="AN46:AV46"/>
    <mergeCell ref="AW46:BD46"/>
    <mergeCell ref="BE46:BL46"/>
    <mergeCell ref="BM46:BW46"/>
    <mergeCell ref="BX44:CH44"/>
    <mergeCell ref="CI44:CS44"/>
    <mergeCell ref="A45:R45"/>
    <mergeCell ref="S45:U45"/>
    <mergeCell ref="X45:AE45"/>
    <mergeCell ref="AF45:AM45"/>
    <mergeCell ref="AN45:AV45"/>
    <mergeCell ref="AW45:BD45"/>
    <mergeCell ref="BE45:BL45"/>
    <mergeCell ref="BM45:BT45"/>
    <mergeCell ref="BM43:BW43"/>
    <mergeCell ref="BX43:CH43"/>
    <mergeCell ref="CI43:CS43"/>
    <mergeCell ref="A44:R44"/>
    <mergeCell ref="X44:AE44"/>
    <mergeCell ref="AF44:AL44"/>
    <mergeCell ref="AN44:AV44"/>
    <mergeCell ref="AW44:BB44"/>
    <mergeCell ref="BE44:BJ44"/>
    <mergeCell ref="BM44:BR44"/>
    <mergeCell ref="BM42:BW42"/>
    <mergeCell ref="BX42:CH42"/>
    <mergeCell ref="CI42:CS42"/>
    <mergeCell ref="A43:R43"/>
    <mergeCell ref="S43:W43"/>
    <mergeCell ref="X43:AE43"/>
    <mergeCell ref="AF43:AM43"/>
    <mergeCell ref="AN43:AV43"/>
    <mergeCell ref="AW43:BD43"/>
    <mergeCell ref="BE43:BL43"/>
    <mergeCell ref="BM41:BW41"/>
    <mergeCell ref="BX41:CH41"/>
    <mergeCell ref="CI41:CS41"/>
    <mergeCell ref="A42:R42"/>
    <mergeCell ref="S42:W42"/>
    <mergeCell ref="X42:AE42"/>
    <mergeCell ref="AF42:AM42"/>
    <mergeCell ref="AN42:AV42"/>
    <mergeCell ref="AW42:BD42"/>
    <mergeCell ref="BE42:BL42"/>
    <mergeCell ref="BM40:BW40"/>
    <mergeCell ref="BX40:CH40"/>
    <mergeCell ref="CI40:CS40"/>
    <mergeCell ref="A41:R41"/>
    <mergeCell ref="S41:W41"/>
    <mergeCell ref="X41:AE41"/>
    <mergeCell ref="AF41:AM41"/>
    <mergeCell ref="AN41:AV41"/>
    <mergeCell ref="AW41:BD41"/>
    <mergeCell ref="BE41:BL41"/>
    <mergeCell ref="BM39:BW39"/>
    <mergeCell ref="BX39:CH39"/>
    <mergeCell ref="CI39:CS39"/>
    <mergeCell ref="A40:R40"/>
    <mergeCell ref="S40:W40"/>
    <mergeCell ref="X40:AE40"/>
    <mergeCell ref="AF40:AM40"/>
    <mergeCell ref="AN40:AV40"/>
    <mergeCell ref="AW40:BD40"/>
    <mergeCell ref="BE40:BL40"/>
    <mergeCell ref="BM38:BW38"/>
    <mergeCell ref="BX38:CH38"/>
    <mergeCell ref="CI38:CS38"/>
    <mergeCell ref="A39:R39"/>
    <mergeCell ref="S39:W39"/>
    <mergeCell ref="X39:AE39"/>
    <mergeCell ref="AF39:AM39"/>
    <mergeCell ref="AN39:AV39"/>
    <mergeCell ref="AW39:BD39"/>
    <mergeCell ref="BE39:BL39"/>
    <mergeCell ref="BM37:BW37"/>
    <mergeCell ref="BX37:CH37"/>
    <mergeCell ref="CI37:CS37"/>
    <mergeCell ref="A64:R64"/>
    <mergeCell ref="X64:AE64"/>
    <mergeCell ref="AF64:AL64"/>
    <mergeCell ref="AN64:AV64"/>
    <mergeCell ref="AW64:BB64"/>
    <mergeCell ref="BE64:BJ64"/>
    <mergeCell ref="BE38:BL38"/>
    <mergeCell ref="A37:R37"/>
    <mergeCell ref="S37:W37"/>
    <mergeCell ref="X37:AE37"/>
    <mergeCell ref="AF37:AM37"/>
    <mergeCell ref="AN37:AV37"/>
    <mergeCell ref="AW37:BD37"/>
    <mergeCell ref="S36:W36"/>
    <mergeCell ref="X36:AE36"/>
    <mergeCell ref="AF36:AM36"/>
    <mergeCell ref="AN36:AV36"/>
    <mergeCell ref="AW36:BD36"/>
    <mergeCell ref="BE36:BL36"/>
    <mergeCell ref="BE34:BL34"/>
    <mergeCell ref="BM34:BW34"/>
    <mergeCell ref="BX34:CH34"/>
    <mergeCell ref="CI34:CS34"/>
    <mergeCell ref="BE35:BL35"/>
    <mergeCell ref="BM35:BW35"/>
    <mergeCell ref="BX35:CH35"/>
    <mergeCell ref="CI35:CS35"/>
    <mergeCell ref="BE33:BL33"/>
    <mergeCell ref="BM33:BW33"/>
    <mergeCell ref="BX33:CH33"/>
    <mergeCell ref="CI33:CS33"/>
    <mergeCell ref="A34:R34"/>
    <mergeCell ref="S34:W34"/>
    <mergeCell ref="X34:AE34"/>
    <mergeCell ref="AF34:AM34"/>
    <mergeCell ref="AN34:AV34"/>
    <mergeCell ref="AW34:BD34"/>
    <mergeCell ref="BE32:BL32"/>
    <mergeCell ref="BM32:BW32"/>
    <mergeCell ref="BX32:CH32"/>
    <mergeCell ref="CI32:CS32"/>
    <mergeCell ref="A33:R33"/>
    <mergeCell ref="S33:W33"/>
    <mergeCell ref="X33:AE33"/>
    <mergeCell ref="AF33:AM33"/>
    <mergeCell ref="AN33:AV33"/>
    <mergeCell ref="AW33:BD33"/>
    <mergeCell ref="BE31:BL31"/>
    <mergeCell ref="BM31:BT31"/>
    <mergeCell ref="BX31:CH31"/>
    <mergeCell ref="CI31:CS31"/>
    <mergeCell ref="A32:R32"/>
    <mergeCell ref="S32:W32"/>
    <mergeCell ref="X32:AE32"/>
    <mergeCell ref="AF32:AM32"/>
    <mergeCell ref="AN32:AV32"/>
    <mergeCell ref="AW32:BD32"/>
    <mergeCell ref="A31:R31"/>
    <mergeCell ref="S31:U31"/>
    <mergeCell ref="X31:AE31"/>
    <mergeCell ref="AF31:AM31"/>
    <mergeCell ref="AN31:AV31"/>
    <mergeCell ref="AW31:BD31"/>
    <mergeCell ref="BE30:BJ30"/>
    <mergeCell ref="BM30:BR30"/>
    <mergeCell ref="BX30:CH30"/>
    <mergeCell ref="CI30:CS30"/>
    <mergeCell ref="AW29:BD29"/>
    <mergeCell ref="BE29:BL29"/>
    <mergeCell ref="BM29:BW29"/>
    <mergeCell ref="BX29:CH29"/>
    <mergeCell ref="CI29:CS29"/>
    <mergeCell ref="A30:R30"/>
    <mergeCell ref="X30:AE30"/>
    <mergeCell ref="AF30:AL30"/>
    <mergeCell ref="AN30:AV30"/>
    <mergeCell ref="AW30:BB30"/>
    <mergeCell ref="AW28:BD28"/>
    <mergeCell ref="BE28:BL28"/>
    <mergeCell ref="BM28:BW28"/>
    <mergeCell ref="BX28:CH28"/>
    <mergeCell ref="CI28:CS28"/>
    <mergeCell ref="A29:R29"/>
    <mergeCell ref="S29:W29"/>
    <mergeCell ref="X29:AE29"/>
    <mergeCell ref="AF29:AM29"/>
    <mergeCell ref="AN29:AV29"/>
    <mergeCell ref="AW27:BD27"/>
    <mergeCell ref="BE27:BL27"/>
    <mergeCell ref="BM27:BW27"/>
    <mergeCell ref="BX27:CH27"/>
    <mergeCell ref="CI27:CS27"/>
    <mergeCell ref="A28:R28"/>
    <mergeCell ref="S28:W28"/>
    <mergeCell ref="X28:AE28"/>
    <mergeCell ref="AF28:AM28"/>
    <mergeCell ref="AN28:AV28"/>
    <mergeCell ref="O24:AM24"/>
    <mergeCell ref="A26:R26"/>
    <mergeCell ref="S26:W26"/>
    <mergeCell ref="X26:BW26"/>
    <mergeCell ref="BX26:CS26"/>
    <mergeCell ref="A27:R27"/>
    <mergeCell ref="S27:W27"/>
    <mergeCell ref="X27:AE27"/>
    <mergeCell ref="AF27:AM27"/>
    <mergeCell ref="AN27:AV27"/>
    <mergeCell ref="O21:BR21"/>
    <mergeCell ref="CH21:CS21"/>
    <mergeCell ref="O22:BR22"/>
    <mergeCell ref="CH22:CS22"/>
    <mergeCell ref="O23:AM23"/>
    <mergeCell ref="CH23:CS23"/>
    <mergeCell ref="CH17:CS17"/>
    <mergeCell ref="X18:BM18"/>
    <mergeCell ref="CH18:CS18"/>
    <mergeCell ref="X19:BJ19"/>
    <mergeCell ref="CH19:CS19"/>
    <mergeCell ref="S20:BR20"/>
    <mergeCell ref="CH20:CS20"/>
    <mergeCell ref="S15:BO15"/>
    <mergeCell ref="CH15:CS15"/>
    <mergeCell ref="AG16:AI16"/>
    <mergeCell ref="AK16:AT16"/>
    <mergeCell ref="AW16:AY16"/>
    <mergeCell ref="CH16:CS16"/>
    <mergeCell ref="C12:E12"/>
    <mergeCell ref="G12:V12"/>
    <mergeCell ref="BG12:BI12"/>
    <mergeCell ref="BK12:BZ12"/>
    <mergeCell ref="CC12:CD12"/>
    <mergeCell ref="CH14:CS14"/>
    <mergeCell ref="A9:AN9"/>
    <mergeCell ref="BF9:CS9"/>
    <mergeCell ref="B10:Y10"/>
    <mergeCell ref="BF10:BS10"/>
    <mergeCell ref="BV10:CS10"/>
    <mergeCell ref="B11:O11"/>
    <mergeCell ref="R11:AO11"/>
    <mergeCell ref="BF11:BS11"/>
    <mergeCell ref="BV11:CS11"/>
    <mergeCell ref="A5:AN5"/>
    <mergeCell ref="BF5:CS5"/>
    <mergeCell ref="A6:AN6"/>
    <mergeCell ref="BG6:CR6"/>
    <mergeCell ref="A8:AN8"/>
    <mergeCell ref="AU8:CV8"/>
    <mergeCell ref="X35:AE35"/>
    <mergeCell ref="S35:W35"/>
    <mergeCell ref="A35:R35"/>
    <mergeCell ref="AW38:BD38"/>
    <mergeCell ref="AN38:AV38"/>
    <mergeCell ref="AF38:AM38"/>
    <mergeCell ref="X38:AE38"/>
    <mergeCell ref="S38:W38"/>
    <mergeCell ref="A38:R38"/>
    <mergeCell ref="A36:R36"/>
    <mergeCell ref="BM64:BR64"/>
    <mergeCell ref="BX64:CH64"/>
    <mergeCell ref="CI64:CS64"/>
    <mergeCell ref="AW35:BD35"/>
    <mergeCell ref="AN35:AV35"/>
    <mergeCell ref="AF35:AM35"/>
    <mergeCell ref="BM36:BW36"/>
    <mergeCell ref="BX36:CH36"/>
    <mergeCell ref="CI36:CS36"/>
    <mergeCell ref="BE37:BL3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Моисеева ЕЮ</cp:lastModifiedBy>
  <cp:lastPrinted>2018-03-30T09:26:36Z</cp:lastPrinted>
  <dcterms:created xsi:type="dcterms:W3CDTF">2012-01-18T12:04:17Z</dcterms:created>
  <dcterms:modified xsi:type="dcterms:W3CDTF">2018-03-30T09:48:09Z</dcterms:modified>
  <cp:category/>
  <cp:version/>
  <cp:contentType/>
  <cp:contentStatus/>
</cp:coreProperties>
</file>